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7400" windowHeight="11835" tabRatio="861" activeTab="16"/>
  </bookViews>
  <sheets>
    <sheet name="مرحلة 1" sheetId="1" r:id="rId1"/>
    <sheet name="دراسات" sheetId="2" r:id="rId2"/>
    <sheet name="السوريين" sheetId="4" r:id="rId3"/>
    <sheet name="حسب الجنسية" sheetId="5" r:id="rId4"/>
    <sheet name="سنوات قديمة" sheetId="7" r:id="rId5"/>
    <sheet name="موفدين" sheetId="3" r:id="rId6"/>
    <sheet name="هيئة تعليمية" sheetId="6" r:id="rId7"/>
    <sheet name="طالبات التمريض" sheetId="8" r:id="rId8"/>
    <sheet name="الوحدات السكنية" sheetId="9" r:id="rId9"/>
    <sheet name="موازي" sheetId="17" r:id="rId10"/>
    <sheet name="مفتوح" sheetId="16" r:id="rId11"/>
    <sheet name="الافتراضية" sheetId="14" r:id="rId12"/>
    <sheet name="جامعات خاصة " sheetId="18" r:id="rId13"/>
    <sheet name="طلاب معاهد وزارة التعليم" sheetId="19" r:id="rId14"/>
    <sheet name="معاهد متوسطة" sheetId="20" r:id="rId15"/>
    <sheet name="طلاب معاهد وزارات الدولة" sheetId="21" r:id="rId16"/>
    <sheet name="معاهد عليا " sheetId="22" r:id="rId17"/>
  </sheets>
  <definedNames>
    <definedName name="_xlnm._FilterDatabase" localSheetId="1" hidden="1">دراسات!$B$86:$L$156</definedName>
    <definedName name="_xlnm._FilterDatabase" localSheetId="0" hidden="1">'مرحلة 1'!$A$2:$L$167</definedName>
    <definedName name="_xlnm._FilterDatabase" localSheetId="5" hidden="1">موفدين!$B$3:$I$80</definedName>
    <definedName name="_xlnm._FilterDatabase" localSheetId="6" hidden="1">'هيئة تعليمية'!$A$2:$P$89</definedName>
  </definedNames>
  <calcPr calcId="144525"/>
</workbook>
</file>

<file path=xl/calcChain.xml><?xml version="1.0" encoding="utf-8"?>
<calcChain xmlns="http://schemas.openxmlformats.org/spreadsheetml/2006/main">
  <c r="F5" i="22" l="1"/>
  <c r="E5" i="22"/>
  <c r="C5" i="22"/>
  <c r="B5" i="22"/>
  <c r="G4" i="22"/>
  <c r="D4" i="22"/>
  <c r="G3" i="22"/>
  <c r="G5" i="22" s="1"/>
  <c r="D3" i="22"/>
  <c r="D5" i="22" s="1"/>
  <c r="H215" i="21" l="1"/>
  <c r="E215" i="21"/>
  <c r="H214" i="21"/>
  <c r="E214" i="21"/>
  <c r="H213" i="21"/>
  <c r="E213" i="21"/>
  <c r="H212" i="21"/>
  <c r="E212" i="21"/>
  <c r="G211" i="21"/>
  <c r="F211" i="21"/>
  <c r="H211" i="21" s="1"/>
  <c r="D211" i="21"/>
  <c r="C211" i="21"/>
  <c r="E211" i="21" s="1"/>
  <c r="H210" i="21"/>
  <c r="E210" i="21"/>
  <c r="H209" i="21"/>
  <c r="E209" i="21"/>
  <c r="H208" i="21"/>
  <c r="E208" i="21"/>
  <c r="H207" i="21"/>
  <c r="E207" i="21"/>
  <c r="H206" i="21"/>
  <c r="E206" i="21"/>
  <c r="H205" i="21"/>
  <c r="E205" i="21"/>
  <c r="H204" i="21"/>
  <c r="E204" i="21"/>
  <c r="H203" i="21"/>
  <c r="E203" i="21"/>
  <c r="G202" i="21"/>
  <c r="F202" i="21"/>
  <c r="H202" i="21" s="1"/>
  <c r="D202" i="21"/>
  <c r="C202" i="21"/>
  <c r="E202" i="21" s="1"/>
  <c r="H201" i="21"/>
  <c r="E201" i="21"/>
  <c r="H200" i="21"/>
  <c r="E200" i="21"/>
  <c r="G199" i="21"/>
  <c r="F199" i="21"/>
  <c r="H199" i="21" s="1"/>
  <c r="D199" i="21"/>
  <c r="C199" i="21"/>
  <c r="E199" i="21" s="1"/>
  <c r="H198" i="21"/>
  <c r="E198" i="21"/>
  <c r="H197" i="21"/>
  <c r="E197" i="21"/>
  <c r="G196" i="21"/>
  <c r="F196" i="21"/>
  <c r="H196" i="21" s="1"/>
  <c r="D196" i="21"/>
  <c r="C196" i="21"/>
  <c r="E196" i="21" s="1"/>
  <c r="H195" i="21"/>
  <c r="E195" i="21"/>
  <c r="H194" i="21"/>
  <c r="E194" i="21"/>
  <c r="G193" i="21"/>
  <c r="F193" i="21"/>
  <c r="H193" i="21" s="1"/>
  <c r="D193" i="21"/>
  <c r="C193" i="21"/>
  <c r="E193" i="21" s="1"/>
  <c r="H192" i="21"/>
  <c r="E192" i="21"/>
  <c r="H191" i="21"/>
  <c r="E191" i="21"/>
  <c r="H190" i="21"/>
  <c r="E190" i="21"/>
  <c r="G189" i="21"/>
  <c r="F189" i="21"/>
  <c r="H189" i="21" s="1"/>
  <c r="D189" i="21"/>
  <c r="C189" i="21"/>
  <c r="E189" i="21" s="1"/>
  <c r="H188" i="21"/>
  <c r="E188" i="21"/>
  <c r="H187" i="21"/>
  <c r="E187" i="21"/>
  <c r="G186" i="21"/>
  <c r="F186" i="21"/>
  <c r="H186" i="21" s="1"/>
  <c r="D186" i="21"/>
  <c r="C186" i="21"/>
  <c r="E186" i="21" s="1"/>
  <c r="H185" i="21"/>
  <c r="E185" i="21"/>
  <c r="H184" i="21"/>
  <c r="E184" i="21"/>
  <c r="H183" i="21"/>
  <c r="E183" i="21"/>
  <c r="H182" i="21"/>
  <c r="E182" i="21"/>
  <c r="H181" i="21"/>
  <c r="E181" i="21"/>
  <c r="H180" i="21"/>
  <c r="E180" i="21"/>
  <c r="H179" i="21"/>
  <c r="E179" i="21"/>
  <c r="H178" i="21"/>
  <c r="E178" i="21"/>
  <c r="H177" i="21"/>
  <c r="E177" i="21"/>
  <c r="H176" i="21"/>
  <c r="E176" i="21"/>
  <c r="H175" i="21"/>
  <c r="E175" i="21"/>
  <c r="H174" i="21"/>
  <c r="E174" i="21"/>
  <c r="H173" i="21"/>
  <c r="E173" i="21"/>
  <c r="H172" i="21"/>
  <c r="E172" i="21"/>
  <c r="H171" i="21"/>
  <c r="E171" i="21"/>
  <c r="H170" i="21"/>
  <c r="E170" i="21"/>
  <c r="H169" i="21"/>
  <c r="E169" i="21"/>
  <c r="H168" i="21"/>
  <c r="E168" i="21"/>
  <c r="G167" i="21"/>
  <c r="F167" i="21"/>
  <c r="H167" i="21" s="1"/>
  <c r="D167" i="21"/>
  <c r="C167" i="21"/>
  <c r="E167" i="21" s="1"/>
  <c r="H166" i="21"/>
  <c r="E166" i="21"/>
  <c r="H165" i="21"/>
  <c r="E165" i="21"/>
  <c r="H164" i="21"/>
  <c r="E164" i="21"/>
  <c r="H163" i="21"/>
  <c r="E163" i="21"/>
  <c r="H162" i="21"/>
  <c r="E162" i="21"/>
  <c r="H161" i="21"/>
  <c r="E161" i="21"/>
  <c r="G160" i="21"/>
  <c r="F160" i="21"/>
  <c r="H160" i="21" s="1"/>
  <c r="D160" i="21"/>
  <c r="C160" i="21"/>
  <c r="E160" i="21" s="1"/>
  <c r="H159" i="21"/>
  <c r="E159" i="21"/>
  <c r="H158" i="21"/>
  <c r="E158" i="21"/>
  <c r="H157" i="21"/>
  <c r="E157" i="21"/>
  <c r="H156" i="21"/>
  <c r="E156" i="21"/>
  <c r="H155" i="21"/>
  <c r="E155" i="21"/>
  <c r="H154" i="21"/>
  <c r="E154" i="21"/>
  <c r="H153" i="21"/>
  <c r="E153" i="21"/>
  <c r="H152" i="21"/>
  <c r="E152" i="21"/>
  <c r="H151" i="21"/>
  <c r="E151" i="21"/>
  <c r="G150" i="21"/>
  <c r="F150" i="21"/>
  <c r="H150" i="21" s="1"/>
  <c r="D150" i="21"/>
  <c r="C150" i="21"/>
  <c r="E150" i="21" s="1"/>
  <c r="H149" i="21"/>
  <c r="E149" i="21"/>
  <c r="H148" i="21"/>
  <c r="E148" i="21"/>
  <c r="H147" i="21"/>
  <c r="E147" i="21"/>
  <c r="H146" i="21"/>
  <c r="E146" i="21"/>
  <c r="H145" i="21"/>
  <c r="E145" i="21"/>
  <c r="H144" i="21"/>
  <c r="E144" i="21"/>
  <c r="H143" i="21"/>
  <c r="E143" i="21"/>
  <c r="H142" i="21"/>
  <c r="E142" i="21"/>
  <c r="H141" i="21"/>
  <c r="E141" i="21"/>
  <c r="G140" i="21"/>
  <c r="G216" i="21" s="1"/>
  <c r="F140" i="21"/>
  <c r="F216" i="21" s="1"/>
  <c r="H216" i="21" s="1"/>
  <c r="D140" i="21"/>
  <c r="D216" i="21" s="1"/>
  <c r="C140" i="21"/>
  <c r="C216" i="21" s="1"/>
  <c r="E216" i="21" s="1"/>
  <c r="H139" i="21"/>
  <c r="E139" i="21"/>
  <c r="H138" i="21"/>
  <c r="E138" i="21"/>
  <c r="H137" i="21"/>
  <c r="E137" i="21"/>
  <c r="H136" i="21"/>
  <c r="E136" i="21"/>
  <c r="H135" i="21"/>
  <c r="E135" i="21"/>
  <c r="H134" i="21"/>
  <c r="E134" i="21"/>
  <c r="H133" i="21"/>
  <c r="E133" i="21"/>
  <c r="H132" i="21"/>
  <c r="E132" i="21"/>
  <c r="H131" i="21"/>
  <c r="E131" i="21"/>
  <c r="H130" i="21"/>
  <c r="E130" i="21"/>
  <c r="H129" i="21"/>
  <c r="E129" i="21"/>
  <c r="H128" i="21"/>
  <c r="E128" i="21"/>
  <c r="H127" i="21"/>
  <c r="E127" i="21"/>
  <c r="H126" i="21"/>
  <c r="E126" i="21"/>
  <c r="H125" i="21"/>
  <c r="E125" i="21"/>
  <c r="H124" i="21"/>
  <c r="E124" i="21"/>
  <c r="H123" i="21"/>
  <c r="E123" i="21"/>
  <c r="H122" i="21"/>
  <c r="E122" i="21"/>
  <c r="H121" i="21"/>
  <c r="E121" i="21"/>
  <c r="H120" i="21"/>
  <c r="E120" i="21"/>
  <c r="H119" i="21"/>
  <c r="E119" i="21"/>
  <c r="H118" i="21"/>
  <c r="E118" i="21"/>
  <c r="H117" i="21"/>
  <c r="E117" i="21"/>
  <c r="H116" i="21"/>
  <c r="E116" i="21"/>
  <c r="H115" i="21"/>
  <c r="E115" i="21"/>
  <c r="H114" i="21"/>
  <c r="E114" i="21"/>
  <c r="H113" i="21"/>
  <c r="E113" i="21"/>
  <c r="H112" i="21"/>
  <c r="E112" i="21"/>
  <c r="H111" i="21"/>
  <c r="E111" i="21"/>
  <c r="H110" i="21"/>
  <c r="E110" i="21"/>
  <c r="H109" i="21"/>
  <c r="E109" i="21"/>
  <c r="H108" i="21"/>
  <c r="E108" i="21"/>
  <c r="H107" i="21"/>
  <c r="E107" i="21"/>
  <c r="H106" i="21"/>
  <c r="E106" i="21"/>
  <c r="H105" i="21"/>
  <c r="E105" i="21"/>
  <c r="H104" i="21"/>
  <c r="E104" i="21"/>
  <c r="H103" i="21"/>
  <c r="E103" i="21"/>
  <c r="H102" i="21"/>
  <c r="E102" i="21"/>
  <c r="H101" i="21"/>
  <c r="E101" i="21"/>
  <c r="H100" i="21"/>
  <c r="E100" i="21"/>
  <c r="H99" i="21"/>
  <c r="E99" i="21"/>
  <c r="H98" i="21"/>
  <c r="E98" i="21"/>
  <c r="H97" i="21"/>
  <c r="E97" i="21"/>
  <c r="H96" i="21"/>
  <c r="E96" i="21"/>
  <c r="H95" i="21"/>
  <c r="E95" i="21"/>
  <c r="H94" i="21"/>
  <c r="E94" i="21"/>
  <c r="H93" i="21"/>
  <c r="E93" i="21"/>
  <c r="H92" i="21"/>
  <c r="E92" i="21"/>
  <c r="H91" i="21"/>
  <c r="E91" i="21"/>
  <c r="H90" i="21"/>
  <c r="E90" i="21"/>
  <c r="H89" i="21"/>
  <c r="E89" i="21"/>
  <c r="H88" i="21"/>
  <c r="E88" i="21"/>
  <c r="H87" i="21"/>
  <c r="E87" i="21"/>
  <c r="H86" i="21"/>
  <c r="E86" i="21"/>
  <c r="H85" i="21"/>
  <c r="E85" i="21"/>
  <c r="H84" i="21"/>
  <c r="E84" i="21"/>
  <c r="H83" i="21"/>
  <c r="E83" i="21"/>
  <c r="H82" i="21"/>
  <c r="E82" i="21"/>
  <c r="H81" i="21"/>
  <c r="E81" i="21"/>
  <c r="H80" i="21"/>
  <c r="E80" i="21"/>
  <c r="H79" i="21"/>
  <c r="E79" i="21"/>
  <c r="H78" i="21"/>
  <c r="E78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E70" i="21"/>
  <c r="H69" i="21"/>
  <c r="E69" i="21"/>
  <c r="H68" i="21"/>
  <c r="E68" i="21"/>
  <c r="H67" i="21"/>
  <c r="E67" i="21"/>
  <c r="H66" i="21"/>
  <c r="E66" i="21"/>
  <c r="H65" i="21"/>
  <c r="E65" i="21"/>
  <c r="H64" i="21"/>
  <c r="E64" i="21"/>
  <c r="H63" i="21"/>
  <c r="E63" i="21"/>
  <c r="H62" i="21"/>
  <c r="E62" i="21"/>
  <c r="H61" i="21"/>
  <c r="E61" i="21"/>
  <c r="H60" i="21"/>
  <c r="E60" i="21"/>
  <c r="H59" i="21"/>
  <c r="E59" i="21"/>
  <c r="H58" i="21"/>
  <c r="E58" i="21"/>
  <c r="H57" i="21"/>
  <c r="E57" i="21"/>
  <c r="H56" i="21"/>
  <c r="E56" i="21"/>
  <c r="H55" i="21"/>
  <c r="E55" i="21"/>
  <c r="H54" i="21"/>
  <c r="E54" i="21"/>
  <c r="H53" i="21"/>
  <c r="E53" i="21"/>
  <c r="H52" i="21"/>
  <c r="E52" i="21"/>
  <c r="H51" i="21"/>
  <c r="E51" i="21"/>
  <c r="H50" i="21"/>
  <c r="E50" i="21"/>
  <c r="H49" i="21"/>
  <c r="E49" i="21"/>
  <c r="H48" i="21"/>
  <c r="E48" i="21"/>
  <c r="H47" i="21"/>
  <c r="E47" i="21"/>
  <c r="H46" i="21"/>
  <c r="E46" i="21"/>
  <c r="H45" i="21"/>
  <c r="E45" i="21"/>
  <c r="H44" i="21"/>
  <c r="E44" i="21"/>
  <c r="H43" i="21"/>
  <c r="E43" i="21"/>
  <c r="H42" i="21"/>
  <c r="E42" i="21"/>
  <c r="H41" i="21"/>
  <c r="E41" i="21"/>
  <c r="H40" i="21"/>
  <c r="E40" i="21"/>
  <c r="H39" i="21"/>
  <c r="E39" i="21"/>
  <c r="H38" i="21"/>
  <c r="E38" i="21"/>
  <c r="H37" i="21"/>
  <c r="E37" i="21"/>
  <c r="H36" i="21"/>
  <c r="E36" i="21"/>
  <c r="H35" i="21"/>
  <c r="E35" i="21"/>
  <c r="H34" i="21"/>
  <c r="E34" i="21"/>
  <c r="H33" i="21"/>
  <c r="E33" i="21"/>
  <c r="H32" i="21"/>
  <c r="E32" i="21"/>
  <c r="H31" i="21"/>
  <c r="E31" i="21"/>
  <c r="H30" i="21"/>
  <c r="E30" i="21"/>
  <c r="H29" i="21"/>
  <c r="E29" i="21"/>
  <c r="H28" i="21"/>
  <c r="E28" i="21"/>
  <c r="H27" i="21"/>
  <c r="E27" i="21"/>
  <c r="H26" i="21"/>
  <c r="E26" i="21"/>
  <c r="H25" i="21"/>
  <c r="E25" i="21"/>
  <c r="H24" i="21"/>
  <c r="E24" i="21"/>
  <c r="H23" i="21"/>
  <c r="E23" i="21"/>
  <c r="H22" i="21"/>
  <c r="E22" i="21"/>
  <c r="H21" i="21"/>
  <c r="E21" i="21"/>
  <c r="H20" i="21"/>
  <c r="E20" i="21"/>
  <c r="H19" i="21"/>
  <c r="E19" i="21"/>
  <c r="H18" i="21"/>
  <c r="E18" i="21"/>
  <c r="H17" i="21"/>
  <c r="E17" i="21"/>
  <c r="H16" i="21"/>
  <c r="E16" i="21"/>
  <c r="H15" i="21"/>
  <c r="E15" i="21"/>
  <c r="H14" i="21"/>
  <c r="E14" i="21"/>
  <c r="H13" i="21"/>
  <c r="E13" i="21"/>
  <c r="H12" i="21"/>
  <c r="E12" i="21"/>
  <c r="H11" i="21"/>
  <c r="E11" i="21"/>
  <c r="H10" i="21"/>
  <c r="E10" i="21"/>
  <c r="H9" i="21"/>
  <c r="E9" i="21"/>
  <c r="H8" i="21"/>
  <c r="E8" i="21"/>
  <c r="H7" i="21"/>
  <c r="E7" i="21"/>
  <c r="H6" i="21"/>
  <c r="E6" i="21"/>
  <c r="H5" i="21"/>
  <c r="E5" i="21"/>
  <c r="H4" i="21"/>
  <c r="E4" i="21"/>
  <c r="K41" i="20"/>
  <c r="J41" i="20"/>
  <c r="I41" i="20"/>
  <c r="H41" i="20"/>
  <c r="G41" i="20"/>
  <c r="F41" i="20"/>
  <c r="E41" i="20"/>
  <c r="D41" i="20"/>
  <c r="C41" i="20"/>
  <c r="M41" i="20" s="1"/>
  <c r="B41" i="20"/>
  <c r="L41" i="20" s="1"/>
  <c r="N41" i="20" s="1"/>
  <c r="M40" i="20"/>
  <c r="L40" i="20"/>
  <c r="N40" i="20" s="1"/>
  <c r="M39" i="20"/>
  <c r="L39" i="20"/>
  <c r="N39" i="20" s="1"/>
  <c r="M38" i="20"/>
  <c r="L38" i="20"/>
  <c r="N38" i="20" s="1"/>
  <c r="M37" i="20"/>
  <c r="L37" i="20"/>
  <c r="N37" i="20" s="1"/>
  <c r="K36" i="20"/>
  <c r="J36" i="20"/>
  <c r="I36" i="20"/>
  <c r="H36" i="20"/>
  <c r="G36" i="20"/>
  <c r="F36" i="20"/>
  <c r="E36" i="20"/>
  <c r="D36" i="20"/>
  <c r="C36" i="20"/>
  <c r="M36" i="20" s="1"/>
  <c r="B36" i="20"/>
  <c r="L36" i="20" s="1"/>
  <c r="N36" i="20" s="1"/>
  <c r="M35" i="20"/>
  <c r="L35" i="20"/>
  <c r="N35" i="20" s="1"/>
  <c r="M34" i="20"/>
  <c r="L34" i="20"/>
  <c r="N34" i="20" s="1"/>
  <c r="M33" i="20"/>
  <c r="L33" i="20"/>
  <c r="N33" i="20" s="1"/>
  <c r="M32" i="20"/>
  <c r="L32" i="20"/>
  <c r="N32" i="20" s="1"/>
  <c r="M31" i="20"/>
  <c r="L31" i="20"/>
  <c r="N31" i="20" s="1"/>
  <c r="M30" i="20"/>
  <c r="L30" i="20"/>
  <c r="N30" i="20" s="1"/>
  <c r="K29" i="20"/>
  <c r="J29" i="20"/>
  <c r="I29" i="20"/>
  <c r="H29" i="20"/>
  <c r="G29" i="20"/>
  <c r="F29" i="20"/>
  <c r="E29" i="20"/>
  <c r="D29" i="20"/>
  <c r="C29" i="20"/>
  <c r="M29" i="20" s="1"/>
  <c r="B29" i="20"/>
  <c r="L29" i="20" s="1"/>
  <c r="N29" i="20" s="1"/>
  <c r="M28" i="20"/>
  <c r="L28" i="20"/>
  <c r="N28" i="20" s="1"/>
  <c r="M27" i="20"/>
  <c r="L27" i="20"/>
  <c r="N27" i="20" s="1"/>
  <c r="M26" i="20"/>
  <c r="L26" i="20"/>
  <c r="N26" i="20" s="1"/>
  <c r="M25" i="20"/>
  <c r="L25" i="20"/>
  <c r="N25" i="20" s="1"/>
  <c r="M24" i="20"/>
  <c r="L24" i="20"/>
  <c r="N24" i="20" s="1"/>
  <c r="M23" i="20"/>
  <c r="L23" i="20"/>
  <c r="N23" i="20" s="1"/>
  <c r="M22" i="20"/>
  <c r="L22" i="20"/>
  <c r="N22" i="20" s="1"/>
  <c r="M21" i="20"/>
  <c r="L21" i="20"/>
  <c r="N21" i="20" s="1"/>
  <c r="M20" i="20"/>
  <c r="L20" i="20"/>
  <c r="N20" i="20" s="1"/>
  <c r="M19" i="20"/>
  <c r="L19" i="20"/>
  <c r="N19" i="20" s="1"/>
  <c r="M18" i="20"/>
  <c r="L18" i="20"/>
  <c r="N18" i="20" s="1"/>
  <c r="M17" i="20"/>
  <c r="L17" i="20"/>
  <c r="N17" i="20" s="1"/>
  <c r="M16" i="20"/>
  <c r="L16" i="20"/>
  <c r="N16" i="20" s="1"/>
  <c r="K15" i="20"/>
  <c r="K42" i="20" s="1"/>
  <c r="J15" i="20"/>
  <c r="J42" i="20" s="1"/>
  <c r="I15" i="20"/>
  <c r="I42" i="20" s="1"/>
  <c r="H15" i="20"/>
  <c r="H42" i="20" s="1"/>
  <c r="G15" i="20"/>
  <c r="G42" i="20" s="1"/>
  <c r="F15" i="20"/>
  <c r="F42" i="20" s="1"/>
  <c r="E15" i="20"/>
  <c r="E42" i="20" s="1"/>
  <c r="D15" i="20"/>
  <c r="D42" i="20" s="1"/>
  <c r="C15" i="20"/>
  <c r="M15" i="20" s="1"/>
  <c r="B15" i="20"/>
  <c r="B42" i="20" s="1"/>
  <c r="L42" i="20" s="1"/>
  <c r="M14" i="20"/>
  <c r="L14" i="20"/>
  <c r="N14" i="20" s="1"/>
  <c r="M13" i="20"/>
  <c r="L13" i="20"/>
  <c r="N13" i="20" s="1"/>
  <c r="M12" i="20"/>
  <c r="L12" i="20"/>
  <c r="N12" i="20" s="1"/>
  <c r="M11" i="20"/>
  <c r="L11" i="20"/>
  <c r="N11" i="20" s="1"/>
  <c r="M10" i="20"/>
  <c r="L10" i="20"/>
  <c r="N10" i="20" s="1"/>
  <c r="M9" i="20"/>
  <c r="L9" i="20"/>
  <c r="N9" i="20" s="1"/>
  <c r="M8" i="20"/>
  <c r="L8" i="20"/>
  <c r="N8" i="20" s="1"/>
  <c r="M7" i="20"/>
  <c r="L7" i="20"/>
  <c r="N7" i="20" s="1"/>
  <c r="M6" i="20"/>
  <c r="L6" i="20"/>
  <c r="N6" i="20" s="1"/>
  <c r="M5" i="20"/>
  <c r="L5" i="20"/>
  <c r="N5" i="20" s="1"/>
  <c r="M4" i="20"/>
  <c r="L4" i="20"/>
  <c r="N4" i="20" s="1"/>
  <c r="J95" i="19"/>
  <c r="G95" i="19"/>
  <c r="D95" i="19"/>
  <c r="I94" i="19"/>
  <c r="H94" i="19"/>
  <c r="J94" i="19" s="1"/>
  <c r="F94" i="19"/>
  <c r="E94" i="19"/>
  <c r="G94" i="19" s="1"/>
  <c r="C94" i="19"/>
  <c r="B94" i="19"/>
  <c r="D94" i="19" s="1"/>
  <c r="J93" i="19"/>
  <c r="G93" i="19"/>
  <c r="D93" i="19"/>
  <c r="J92" i="19"/>
  <c r="G92" i="19"/>
  <c r="D92" i="19"/>
  <c r="J91" i="19"/>
  <c r="G91" i="19"/>
  <c r="D91" i="19"/>
  <c r="J90" i="19"/>
  <c r="G90" i="19"/>
  <c r="D90" i="19"/>
  <c r="I89" i="19"/>
  <c r="H89" i="19"/>
  <c r="J89" i="19" s="1"/>
  <c r="F89" i="19"/>
  <c r="E89" i="19"/>
  <c r="G89" i="19" s="1"/>
  <c r="C89" i="19"/>
  <c r="B89" i="19"/>
  <c r="D89" i="19" s="1"/>
  <c r="J88" i="19"/>
  <c r="G88" i="19"/>
  <c r="D88" i="19"/>
  <c r="J87" i="19"/>
  <c r="G87" i="19"/>
  <c r="D87" i="19"/>
  <c r="J86" i="19"/>
  <c r="G86" i="19"/>
  <c r="D86" i="19"/>
  <c r="J85" i="19"/>
  <c r="G85" i="19"/>
  <c r="D85" i="19"/>
  <c r="J84" i="19"/>
  <c r="G84" i="19"/>
  <c r="D84" i="19"/>
  <c r="J83" i="19"/>
  <c r="G83" i="19"/>
  <c r="D83" i="19"/>
  <c r="I82" i="19"/>
  <c r="H82" i="19"/>
  <c r="J82" i="19" s="1"/>
  <c r="F82" i="19"/>
  <c r="E82" i="19"/>
  <c r="G82" i="19" s="1"/>
  <c r="C82" i="19"/>
  <c r="B82" i="19"/>
  <c r="D82" i="19" s="1"/>
  <c r="J81" i="19"/>
  <c r="G81" i="19"/>
  <c r="D81" i="19"/>
  <c r="J80" i="19"/>
  <c r="G80" i="19"/>
  <c r="D80" i="19"/>
  <c r="J79" i="19"/>
  <c r="G79" i="19"/>
  <c r="D79" i="19"/>
  <c r="J78" i="19"/>
  <c r="G78" i="19"/>
  <c r="D78" i="19"/>
  <c r="J77" i="19"/>
  <c r="G77" i="19"/>
  <c r="D77" i="19"/>
  <c r="J76" i="19"/>
  <c r="G76" i="19"/>
  <c r="D76" i="19"/>
  <c r="J75" i="19"/>
  <c r="G75" i="19"/>
  <c r="D75" i="19"/>
  <c r="J74" i="19"/>
  <c r="G74" i="19"/>
  <c r="D74" i="19"/>
  <c r="J73" i="19"/>
  <c r="G73" i="19"/>
  <c r="D73" i="19"/>
  <c r="J72" i="19"/>
  <c r="G72" i="19"/>
  <c r="D72" i="19"/>
  <c r="J71" i="19"/>
  <c r="G71" i="19"/>
  <c r="D71" i="19"/>
  <c r="J70" i="19"/>
  <c r="G70" i="19"/>
  <c r="D70" i="19"/>
  <c r="J69" i="19"/>
  <c r="G69" i="19"/>
  <c r="D69" i="19"/>
  <c r="I68" i="19"/>
  <c r="H68" i="19"/>
  <c r="J68" i="19" s="1"/>
  <c r="F68" i="19"/>
  <c r="E68" i="19"/>
  <c r="G68" i="19" s="1"/>
  <c r="C68" i="19"/>
  <c r="B68" i="19"/>
  <c r="D68" i="19" s="1"/>
  <c r="J67" i="19"/>
  <c r="G67" i="19"/>
  <c r="D67" i="19"/>
  <c r="J66" i="19"/>
  <c r="G66" i="19"/>
  <c r="D66" i="19"/>
  <c r="J65" i="19"/>
  <c r="G65" i="19"/>
  <c r="D65" i="19"/>
  <c r="J64" i="19"/>
  <c r="G64" i="19"/>
  <c r="D64" i="19"/>
  <c r="J63" i="19"/>
  <c r="G63" i="19"/>
  <c r="D63" i="19"/>
  <c r="J62" i="19"/>
  <c r="G62" i="19"/>
  <c r="D62" i="19"/>
  <c r="J61" i="19"/>
  <c r="G61" i="19"/>
  <c r="D61" i="19"/>
  <c r="J60" i="19"/>
  <c r="G60" i="19"/>
  <c r="D60" i="19"/>
  <c r="J59" i="19"/>
  <c r="G59" i="19"/>
  <c r="D59" i="19"/>
  <c r="J58" i="19"/>
  <c r="G58" i="19"/>
  <c r="D58" i="19"/>
  <c r="J57" i="19"/>
  <c r="G57" i="19"/>
  <c r="D57" i="19"/>
  <c r="I50" i="19"/>
  <c r="H50" i="19"/>
  <c r="J50" i="19" s="1"/>
  <c r="F50" i="19"/>
  <c r="E50" i="19"/>
  <c r="G50" i="19" s="1"/>
  <c r="C50" i="19"/>
  <c r="B50" i="19"/>
  <c r="D50" i="19" s="1"/>
  <c r="J49" i="19"/>
  <c r="G49" i="19"/>
  <c r="D49" i="19"/>
  <c r="J48" i="19"/>
  <c r="G48" i="19"/>
  <c r="D48" i="19"/>
  <c r="J47" i="19"/>
  <c r="G47" i="19"/>
  <c r="D47" i="19"/>
  <c r="J46" i="19"/>
  <c r="G46" i="19"/>
  <c r="D46" i="19"/>
  <c r="I45" i="19"/>
  <c r="H45" i="19"/>
  <c r="J45" i="19" s="1"/>
  <c r="F45" i="19"/>
  <c r="E45" i="19"/>
  <c r="G45" i="19" s="1"/>
  <c r="C45" i="19"/>
  <c r="B45" i="19"/>
  <c r="D45" i="19" s="1"/>
  <c r="J44" i="19"/>
  <c r="G44" i="19"/>
  <c r="D44" i="19"/>
  <c r="J43" i="19"/>
  <c r="G43" i="19"/>
  <c r="D43" i="19"/>
  <c r="J42" i="19"/>
  <c r="G42" i="19"/>
  <c r="D42" i="19"/>
  <c r="J41" i="19"/>
  <c r="G41" i="19"/>
  <c r="D41" i="19"/>
  <c r="J40" i="19"/>
  <c r="G40" i="19"/>
  <c r="D40" i="19"/>
  <c r="J39" i="19"/>
  <c r="G39" i="19"/>
  <c r="D39" i="19"/>
  <c r="I38" i="19"/>
  <c r="H38" i="19"/>
  <c r="J38" i="19" s="1"/>
  <c r="F38" i="19"/>
  <c r="E38" i="19"/>
  <c r="G38" i="19" s="1"/>
  <c r="C38" i="19"/>
  <c r="B38" i="19"/>
  <c r="D38" i="19" s="1"/>
  <c r="J37" i="19"/>
  <c r="G37" i="19"/>
  <c r="D37" i="19"/>
  <c r="J36" i="19"/>
  <c r="G36" i="19"/>
  <c r="D36" i="19"/>
  <c r="J35" i="19"/>
  <c r="G35" i="19"/>
  <c r="D35" i="19"/>
  <c r="J34" i="19"/>
  <c r="G34" i="19"/>
  <c r="D34" i="19"/>
  <c r="J33" i="19"/>
  <c r="G33" i="19"/>
  <c r="D33" i="19"/>
  <c r="J32" i="19"/>
  <c r="G32" i="19"/>
  <c r="D32" i="19"/>
  <c r="J31" i="19"/>
  <c r="G31" i="19"/>
  <c r="D31" i="19"/>
  <c r="J30" i="19"/>
  <c r="G30" i="19"/>
  <c r="D30" i="19"/>
  <c r="J29" i="19"/>
  <c r="G29" i="19"/>
  <c r="D29" i="19"/>
  <c r="J28" i="19"/>
  <c r="G28" i="19"/>
  <c r="D28" i="19"/>
  <c r="J27" i="19"/>
  <c r="G27" i="19"/>
  <c r="D27" i="19"/>
  <c r="J26" i="19"/>
  <c r="G26" i="19"/>
  <c r="D26" i="19"/>
  <c r="J25" i="19"/>
  <c r="G25" i="19"/>
  <c r="D25" i="19"/>
  <c r="I24" i="19"/>
  <c r="I51" i="19" s="1"/>
  <c r="H24" i="19"/>
  <c r="H51" i="19" s="1"/>
  <c r="F24" i="19"/>
  <c r="F51" i="19" s="1"/>
  <c r="E24" i="19"/>
  <c r="G24" i="19" s="1"/>
  <c r="C24" i="19"/>
  <c r="C51" i="19" s="1"/>
  <c r="B24" i="19"/>
  <c r="B51" i="19" s="1"/>
  <c r="J23" i="19"/>
  <c r="G23" i="19"/>
  <c r="D23" i="19"/>
  <c r="J22" i="19"/>
  <c r="G22" i="19"/>
  <c r="D22" i="19"/>
  <c r="J21" i="19"/>
  <c r="G21" i="19"/>
  <c r="D21" i="19"/>
  <c r="J20" i="19"/>
  <c r="G20" i="19"/>
  <c r="D20" i="19"/>
  <c r="J19" i="19"/>
  <c r="G19" i="19"/>
  <c r="D19" i="19"/>
  <c r="J18" i="19"/>
  <c r="G18" i="19"/>
  <c r="D18" i="19"/>
  <c r="J17" i="19"/>
  <c r="G17" i="19"/>
  <c r="D17" i="19"/>
  <c r="J16" i="19"/>
  <c r="G16" i="19"/>
  <c r="D16" i="19"/>
  <c r="J15" i="19"/>
  <c r="G15" i="19"/>
  <c r="D15" i="19"/>
  <c r="J14" i="19"/>
  <c r="G14" i="19"/>
  <c r="D14" i="19"/>
  <c r="J13" i="19"/>
  <c r="G13" i="19"/>
  <c r="D13" i="19"/>
  <c r="E140" i="21" l="1"/>
  <c r="H140" i="21"/>
  <c r="L15" i="20"/>
  <c r="N15" i="20" s="1"/>
  <c r="C42" i="20"/>
  <c r="M42" i="20" s="1"/>
  <c r="N42" i="20" s="1"/>
  <c r="D51" i="19"/>
  <c r="J51" i="19"/>
  <c r="D24" i="19"/>
  <c r="J24" i="19"/>
  <c r="E51" i="19"/>
  <c r="G51" i="19" s="1"/>
  <c r="N70" i="4" l="1"/>
  <c r="O70" i="4"/>
  <c r="N71" i="4"/>
  <c r="O71" i="4"/>
  <c r="N72" i="4"/>
  <c r="O72" i="4"/>
  <c r="N73" i="4"/>
  <c r="O73" i="4"/>
  <c r="P73" i="4"/>
  <c r="N74" i="4"/>
  <c r="O74" i="4"/>
  <c r="P74" i="4" s="1"/>
  <c r="N76" i="4"/>
  <c r="O76" i="4"/>
  <c r="P76" i="4" s="1"/>
  <c r="N77" i="4"/>
  <c r="O77" i="4"/>
  <c r="N78" i="4"/>
  <c r="O78" i="4"/>
  <c r="N79" i="4"/>
  <c r="O79" i="4"/>
  <c r="N80" i="4"/>
  <c r="O80" i="4"/>
  <c r="N81" i="4"/>
  <c r="O81" i="4"/>
  <c r="P81" i="4"/>
  <c r="N82" i="4"/>
  <c r="O82" i="4"/>
  <c r="P82" i="4" s="1"/>
  <c r="N83" i="4"/>
  <c r="O83" i="4"/>
  <c r="P83" i="4" s="1"/>
  <c r="N84" i="4"/>
  <c r="O84" i="4"/>
  <c r="N85" i="4"/>
  <c r="O85" i="4"/>
  <c r="P85" i="4" s="1"/>
  <c r="N86" i="4"/>
  <c r="O86" i="4"/>
  <c r="N87" i="4"/>
  <c r="O87" i="4"/>
  <c r="P87" i="4" s="1"/>
  <c r="N88" i="4"/>
  <c r="O88" i="4"/>
  <c r="N89" i="4"/>
  <c r="O89" i="4"/>
  <c r="P89" i="4" s="1"/>
  <c r="N90" i="4"/>
  <c r="O90" i="4"/>
  <c r="N91" i="4"/>
  <c r="O91" i="4"/>
  <c r="P91" i="4" s="1"/>
  <c r="N92" i="4"/>
  <c r="O92" i="4"/>
  <c r="N93" i="4"/>
  <c r="O93" i="4"/>
  <c r="N94" i="4"/>
  <c r="O94" i="4"/>
  <c r="P94" i="4" s="1"/>
  <c r="O75" i="4"/>
  <c r="N75" i="4"/>
  <c r="H95" i="4"/>
  <c r="I95" i="4"/>
  <c r="P93" i="4" l="1"/>
  <c r="P86" i="4"/>
  <c r="P79" i="4"/>
  <c r="P78" i="4"/>
  <c r="P77" i="4"/>
  <c r="P70" i="4"/>
  <c r="P90" i="4"/>
  <c r="P92" i="4"/>
  <c r="P88" i="4"/>
  <c r="P84" i="4"/>
  <c r="P80" i="4"/>
  <c r="P72" i="4"/>
  <c r="P71" i="4"/>
  <c r="E151" i="2"/>
  <c r="G151" i="2"/>
  <c r="H151" i="2"/>
  <c r="J151" i="2"/>
  <c r="K151" i="2"/>
  <c r="E152" i="2"/>
  <c r="G152" i="2"/>
  <c r="H152" i="2"/>
  <c r="J152" i="2"/>
  <c r="K152" i="2"/>
  <c r="E153" i="2"/>
  <c r="G153" i="2"/>
  <c r="H153" i="2"/>
  <c r="J153" i="2"/>
  <c r="K153" i="2"/>
  <c r="E154" i="2"/>
  <c r="G154" i="2"/>
  <c r="H154" i="2"/>
  <c r="J154" i="2"/>
  <c r="K154" i="2"/>
  <c r="E155" i="2"/>
  <c r="G155" i="2"/>
  <c r="H155" i="2"/>
  <c r="J155" i="2"/>
  <c r="K155" i="2"/>
  <c r="D154" i="2"/>
  <c r="D153" i="2"/>
  <c r="D152" i="2"/>
  <c r="D151" i="2"/>
  <c r="E68" i="18"/>
  <c r="D68" i="18"/>
  <c r="D69" i="18" s="1"/>
  <c r="E61" i="18"/>
  <c r="D61" i="18"/>
  <c r="E52" i="18"/>
  <c r="D52" i="18"/>
  <c r="E46" i="18"/>
  <c r="D46" i="18"/>
  <c r="E31" i="18"/>
  <c r="D31" i="18"/>
  <c r="E27" i="18"/>
  <c r="D27" i="18"/>
  <c r="E15" i="18"/>
  <c r="D15" i="18"/>
  <c r="E12" i="18"/>
  <c r="D12" i="18"/>
  <c r="N5" i="16"/>
  <c r="N6" i="16"/>
  <c r="N7" i="16"/>
  <c r="N8" i="16"/>
  <c r="N9" i="16"/>
  <c r="N10" i="16"/>
  <c r="N11" i="16"/>
  <c r="N12" i="16"/>
  <c r="N13" i="16"/>
  <c r="N14" i="16"/>
  <c r="N15" i="16"/>
  <c r="N4" i="16"/>
  <c r="C42" i="16"/>
  <c r="E42" i="16"/>
  <c r="F42" i="16"/>
  <c r="H42" i="16"/>
  <c r="I42" i="16"/>
  <c r="K42" i="16"/>
  <c r="L42" i="16"/>
  <c r="B42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6" i="16"/>
  <c r="O69" i="17"/>
  <c r="N69" i="17"/>
  <c r="O68" i="17"/>
  <c r="N68" i="17"/>
  <c r="O67" i="17"/>
  <c r="N67" i="17"/>
  <c r="O66" i="17"/>
  <c r="N66" i="17"/>
  <c r="O65" i="17"/>
  <c r="N65" i="17"/>
  <c r="O64" i="17"/>
  <c r="N64" i="17"/>
  <c r="O63" i="17"/>
  <c r="N63" i="17"/>
  <c r="O62" i="17"/>
  <c r="N62" i="17"/>
  <c r="N6" i="17"/>
  <c r="O6" i="17"/>
  <c r="N7" i="17"/>
  <c r="O7" i="17"/>
  <c r="N8" i="17"/>
  <c r="O8" i="17"/>
  <c r="N9" i="17"/>
  <c r="O9" i="17"/>
  <c r="N10" i="17"/>
  <c r="O10" i="17"/>
  <c r="N11" i="17"/>
  <c r="O11" i="17"/>
  <c r="N12" i="17"/>
  <c r="O12" i="17"/>
  <c r="N13" i="17"/>
  <c r="O13" i="17"/>
  <c r="N14" i="17"/>
  <c r="O14" i="17"/>
  <c r="N15" i="17"/>
  <c r="O15" i="17"/>
  <c r="N16" i="17"/>
  <c r="O16" i="17"/>
  <c r="N17" i="17"/>
  <c r="O17" i="17"/>
  <c r="N18" i="17"/>
  <c r="O18" i="17"/>
  <c r="N19" i="17"/>
  <c r="O19" i="17"/>
  <c r="N20" i="17"/>
  <c r="O20" i="17"/>
  <c r="N21" i="17"/>
  <c r="O21" i="17"/>
  <c r="N22" i="17"/>
  <c r="O22" i="17"/>
  <c r="N23" i="17"/>
  <c r="O23" i="17"/>
  <c r="N24" i="17"/>
  <c r="O24" i="17"/>
  <c r="N25" i="17"/>
  <c r="O25" i="17"/>
  <c r="N26" i="17"/>
  <c r="O26" i="17"/>
  <c r="N27" i="17"/>
  <c r="O27" i="17"/>
  <c r="N28" i="17"/>
  <c r="O28" i="17"/>
  <c r="N29" i="17"/>
  <c r="O29" i="17"/>
  <c r="N30" i="17"/>
  <c r="O30" i="17"/>
  <c r="N31" i="17"/>
  <c r="O31" i="17"/>
  <c r="N32" i="17"/>
  <c r="O32" i="17"/>
  <c r="N33" i="17"/>
  <c r="O33" i="17"/>
  <c r="N34" i="17"/>
  <c r="O34" i="17"/>
  <c r="N35" i="17"/>
  <c r="O35" i="17"/>
  <c r="N36" i="17"/>
  <c r="O36" i="17"/>
  <c r="N37" i="17"/>
  <c r="O37" i="17"/>
  <c r="N38" i="17"/>
  <c r="O38" i="17"/>
  <c r="N39" i="17"/>
  <c r="O39" i="17"/>
  <c r="N40" i="17"/>
  <c r="O40" i="17"/>
  <c r="N41" i="17"/>
  <c r="O41" i="17"/>
  <c r="N42" i="17"/>
  <c r="O42" i="17"/>
  <c r="N43" i="17"/>
  <c r="O43" i="17"/>
  <c r="N44" i="17"/>
  <c r="O44" i="17"/>
  <c r="N45" i="17"/>
  <c r="O45" i="17"/>
  <c r="N46" i="17"/>
  <c r="O46" i="17"/>
  <c r="N47" i="17"/>
  <c r="O47" i="17"/>
  <c r="O5" i="17"/>
  <c r="N5" i="17"/>
  <c r="Q5" i="6"/>
  <c r="R5" i="6"/>
  <c r="S5" i="6"/>
  <c r="Q6" i="6"/>
  <c r="R6" i="6"/>
  <c r="S6" i="6" s="1"/>
  <c r="Q7" i="6"/>
  <c r="R7" i="6"/>
  <c r="S7" i="6" s="1"/>
  <c r="Q8" i="6"/>
  <c r="R8" i="6"/>
  <c r="Q9" i="6"/>
  <c r="R9" i="6"/>
  <c r="S9" i="6"/>
  <c r="Q10" i="6"/>
  <c r="R10" i="6"/>
  <c r="S10" i="6" s="1"/>
  <c r="Q11" i="6"/>
  <c r="R11" i="6"/>
  <c r="S11" i="6" s="1"/>
  <c r="Q12" i="6"/>
  <c r="R12" i="6"/>
  <c r="Q13" i="6"/>
  <c r="R13" i="6"/>
  <c r="S13" i="6"/>
  <c r="Q14" i="6"/>
  <c r="R14" i="6"/>
  <c r="S14" i="6" s="1"/>
  <c r="Q15" i="6"/>
  <c r="R15" i="6"/>
  <c r="S15" i="6" s="1"/>
  <c r="Q16" i="6"/>
  <c r="R16" i="6"/>
  <c r="S16" i="6"/>
  <c r="Q17" i="6"/>
  <c r="R17" i="6"/>
  <c r="S17" i="6" s="1"/>
  <c r="Q18" i="6"/>
  <c r="R18" i="6"/>
  <c r="S18" i="6"/>
  <c r="Q19" i="6"/>
  <c r="R19" i="6"/>
  <c r="S19" i="6" s="1"/>
  <c r="Q20" i="6"/>
  <c r="R20" i="6"/>
  <c r="S20" i="6"/>
  <c r="Q21" i="6"/>
  <c r="R21" i="6"/>
  <c r="S21" i="6"/>
  <c r="Q22" i="6"/>
  <c r="R22" i="6"/>
  <c r="S22" i="6" s="1"/>
  <c r="Q23" i="6"/>
  <c r="R23" i="6"/>
  <c r="S23" i="6"/>
  <c r="Q24" i="6"/>
  <c r="R24" i="6"/>
  <c r="S24" i="6" s="1"/>
  <c r="Q25" i="6"/>
  <c r="R25" i="6"/>
  <c r="S25" i="6" s="1"/>
  <c r="Q26" i="6"/>
  <c r="R26" i="6"/>
  <c r="Q27" i="6"/>
  <c r="R27" i="6"/>
  <c r="S27" i="6"/>
  <c r="Q28" i="6"/>
  <c r="R28" i="6"/>
  <c r="S28" i="6" s="1"/>
  <c r="Q29" i="6"/>
  <c r="R29" i="6"/>
  <c r="S29" i="6" s="1"/>
  <c r="Q30" i="6"/>
  <c r="R30" i="6"/>
  <c r="S30" i="6"/>
  <c r="Q31" i="6"/>
  <c r="R31" i="6"/>
  <c r="S31" i="6" s="1"/>
  <c r="Q32" i="6"/>
  <c r="R32" i="6"/>
  <c r="S32" i="6"/>
  <c r="Q33" i="6"/>
  <c r="R33" i="6"/>
  <c r="S33" i="6"/>
  <c r="Q34" i="6"/>
  <c r="R34" i="6"/>
  <c r="S34" i="6"/>
  <c r="Q35" i="6"/>
  <c r="R35" i="6"/>
  <c r="S35" i="6" s="1"/>
  <c r="Q36" i="6"/>
  <c r="R36" i="6"/>
  <c r="S36" i="6"/>
  <c r="Q37" i="6"/>
  <c r="R37" i="6"/>
  <c r="S37" i="6"/>
  <c r="Q38" i="6"/>
  <c r="R38" i="6"/>
  <c r="S38" i="6"/>
  <c r="Q39" i="6"/>
  <c r="R39" i="6"/>
  <c r="S39" i="6" s="1"/>
  <c r="Q40" i="6"/>
  <c r="R40" i="6"/>
  <c r="S40" i="6" s="1"/>
  <c r="Q41" i="6"/>
  <c r="R41" i="6"/>
  <c r="S41" i="6" s="1"/>
  <c r="Q42" i="6"/>
  <c r="R42" i="6"/>
  <c r="Q43" i="6"/>
  <c r="R43" i="6"/>
  <c r="S43" i="6"/>
  <c r="Q44" i="6"/>
  <c r="R44" i="6"/>
  <c r="S44" i="6" s="1"/>
  <c r="Q45" i="6"/>
  <c r="R45" i="6"/>
  <c r="S45" i="6"/>
  <c r="Q46" i="6"/>
  <c r="R46" i="6"/>
  <c r="S46" i="6" s="1"/>
  <c r="Q47" i="6"/>
  <c r="R47" i="6"/>
  <c r="S47" i="6"/>
  <c r="Q48" i="6"/>
  <c r="R48" i="6"/>
  <c r="S48" i="6" s="1"/>
  <c r="Q49" i="6"/>
  <c r="R49" i="6"/>
  <c r="S49" i="6"/>
  <c r="Q50" i="6"/>
  <c r="R50" i="6"/>
  <c r="S50" i="6" s="1"/>
  <c r="Q51" i="6"/>
  <c r="R51" i="6"/>
  <c r="S51" i="6" s="1"/>
  <c r="Q52" i="6"/>
  <c r="R52" i="6"/>
  <c r="S52" i="6"/>
  <c r="Q53" i="6"/>
  <c r="R53" i="6"/>
  <c r="S53" i="6" s="1"/>
  <c r="Q54" i="6"/>
  <c r="R54" i="6"/>
  <c r="S54" i="6"/>
  <c r="Q55" i="6"/>
  <c r="R55" i="6"/>
  <c r="S55" i="6" s="1"/>
  <c r="Q56" i="6"/>
  <c r="R56" i="6"/>
  <c r="S56" i="6"/>
  <c r="Q57" i="6"/>
  <c r="R57" i="6"/>
  <c r="S57" i="6" s="1"/>
  <c r="Q58" i="6"/>
  <c r="R58" i="6"/>
  <c r="S58" i="6"/>
  <c r="Q59" i="6"/>
  <c r="R59" i="6"/>
  <c r="S59" i="6" s="1"/>
  <c r="Q60" i="6"/>
  <c r="R60" i="6"/>
  <c r="S60" i="6"/>
  <c r="Q61" i="6"/>
  <c r="R61" i="6"/>
  <c r="S61" i="6" s="1"/>
  <c r="Q62" i="6"/>
  <c r="R62" i="6"/>
  <c r="S62" i="6"/>
  <c r="Q63" i="6"/>
  <c r="R63" i="6"/>
  <c r="S63" i="6" s="1"/>
  <c r="Q64" i="6"/>
  <c r="R64" i="6"/>
  <c r="S64" i="6"/>
  <c r="Q65" i="6"/>
  <c r="R65" i="6"/>
  <c r="S65" i="6" s="1"/>
  <c r="Q66" i="6"/>
  <c r="R66" i="6"/>
  <c r="S66" i="6" s="1"/>
  <c r="Q67" i="6"/>
  <c r="R67" i="6"/>
  <c r="S67" i="6"/>
  <c r="Q68" i="6"/>
  <c r="R68" i="6"/>
  <c r="S68" i="6" s="1"/>
  <c r="Q69" i="6"/>
  <c r="R69" i="6"/>
  <c r="Q70" i="6"/>
  <c r="R70" i="6"/>
  <c r="S70" i="6"/>
  <c r="Q71" i="6"/>
  <c r="R71" i="6"/>
  <c r="S71" i="6" s="1"/>
  <c r="Q72" i="6"/>
  <c r="R72" i="6"/>
  <c r="S72" i="6" s="1"/>
  <c r="Q73" i="6"/>
  <c r="R73" i="6"/>
  <c r="S73" i="6"/>
  <c r="Q74" i="6"/>
  <c r="R74" i="6"/>
  <c r="S74" i="6" s="1"/>
  <c r="Q75" i="6"/>
  <c r="R75" i="6"/>
  <c r="S75" i="6"/>
  <c r="Q76" i="6"/>
  <c r="R76" i="6"/>
  <c r="S76" i="6" s="1"/>
  <c r="Q77" i="6"/>
  <c r="R77" i="6"/>
  <c r="S77" i="6"/>
  <c r="Q78" i="6"/>
  <c r="R78" i="6"/>
  <c r="S78" i="6" s="1"/>
  <c r="Q79" i="6"/>
  <c r="R79" i="6"/>
  <c r="S79" i="6" s="1"/>
  <c r="Q80" i="6"/>
  <c r="R80" i="6"/>
  <c r="S80" i="6" s="1"/>
  <c r="Q81" i="6"/>
  <c r="R81" i="6"/>
  <c r="S81" i="6" s="1"/>
  <c r="Q82" i="6"/>
  <c r="R82" i="6"/>
  <c r="S82" i="6" s="1"/>
  <c r="Q83" i="6"/>
  <c r="R83" i="6"/>
  <c r="S83" i="6"/>
  <c r="R4" i="6"/>
  <c r="Q4" i="6"/>
  <c r="S4" i="6" s="1"/>
  <c r="N328" i="5"/>
  <c r="O328" i="5"/>
  <c r="P328" i="5" s="1"/>
  <c r="N329" i="5"/>
  <c r="O329" i="5"/>
  <c r="N330" i="5"/>
  <c r="O330" i="5"/>
  <c r="N331" i="5"/>
  <c r="O331" i="5"/>
  <c r="P331" i="5" s="1"/>
  <c r="N332" i="5"/>
  <c r="O332" i="5"/>
  <c r="N333" i="5"/>
  <c r="O333" i="5"/>
  <c r="N335" i="5"/>
  <c r="O335" i="5"/>
  <c r="P335" i="5" s="1"/>
  <c r="N337" i="5"/>
  <c r="O337" i="5"/>
  <c r="P337" i="5" s="1"/>
  <c r="N338" i="5"/>
  <c r="O338" i="5"/>
  <c r="P338" i="5" s="1"/>
  <c r="N339" i="5"/>
  <c r="O339" i="5"/>
  <c r="P339" i="5" s="1"/>
  <c r="N341" i="5"/>
  <c r="O341" i="5"/>
  <c r="P341" i="5" s="1"/>
  <c r="N342" i="5"/>
  <c r="O342" i="5"/>
  <c r="N344" i="5"/>
  <c r="O344" i="5"/>
  <c r="P344" i="5" s="1"/>
  <c r="N345" i="5"/>
  <c r="O345" i="5"/>
  <c r="P345" i="5" s="1"/>
  <c r="N347" i="5"/>
  <c r="O347" i="5"/>
  <c r="P347" i="5" s="1"/>
  <c r="N348" i="5"/>
  <c r="O348" i="5"/>
  <c r="P348" i="5" s="1"/>
  <c r="N349" i="5"/>
  <c r="O349" i="5"/>
  <c r="P349" i="5" s="1"/>
  <c r="D107" i="3"/>
  <c r="C107" i="3"/>
  <c r="E106" i="3"/>
  <c r="E105" i="3"/>
  <c r="E104" i="3"/>
  <c r="E103" i="3"/>
  <c r="E102" i="3"/>
  <c r="J95" i="3"/>
  <c r="I95" i="3"/>
  <c r="G95" i="3"/>
  <c r="F95" i="3"/>
  <c r="D95" i="3"/>
  <c r="C95" i="3"/>
  <c r="K94" i="3"/>
  <c r="H94" i="3"/>
  <c r="E94" i="3"/>
  <c r="K93" i="3"/>
  <c r="H93" i="3"/>
  <c r="E93" i="3"/>
  <c r="K92" i="3"/>
  <c r="H92" i="3"/>
  <c r="E92" i="3"/>
  <c r="K91" i="3"/>
  <c r="H91" i="3"/>
  <c r="E91" i="3"/>
  <c r="K90" i="3"/>
  <c r="H90" i="3"/>
  <c r="E90" i="3"/>
  <c r="K89" i="3"/>
  <c r="H89" i="3"/>
  <c r="E89" i="3"/>
  <c r="L70" i="17"/>
  <c r="K70" i="17"/>
  <c r="I70" i="17"/>
  <c r="H70" i="17"/>
  <c r="J70" i="17" s="1"/>
  <c r="F70" i="17"/>
  <c r="E70" i="17"/>
  <c r="G70" i="17" s="1"/>
  <c r="C70" i="17"/>
  <c r="B70" i="17"/>
  <c r="D70" i="17" s="1"/>
  <c r="M69" i="17"/>
  <c r="J69" i="17"/>
  <c r="G69" i="17"/>
  <c r="D69" i="17"/>
  <c r="M68" i="17"/>
  <c r="J68" i="17"/>
  <c r="G68" i="17"/>
  <c r="D68" i="17"/>
  <c r="M67" i="17"/>
  <c r="J67" i="17"/>
  <c r="G67" i="17"/>
  <c r="D67" i="17"/>
  <c r="M66" i="17"/>
  <c r="J66" i="17"/>
  <c r="G66" i="17"/>
  <c r="D66" i="17"/>
  <c r="M65" i="17"/>
  <c r="J65" i="17"/>
  <c r="G65" i="17"/>
  <c r="D65" i="17"/>
  <c r="M64" i="17"/>
  <c r="J64" i="17"/>
  <c r="G64" i="17"/>
  <c r="D64" i="17"/>
  <c r="M63" i="17"/>
  <c r="J63" i="17"/>
  <c r="G63" i="17"/>
  <c r="D63" i="17"/>
  <c r="M62" i="17"/>
  <c r="J62" i="17"/>
  <c r="G62" i="17"/>
  <c r="D62" i="17"/>
  <c r="L48" i="17"/>
  <c r="K48" i="17"/>
  <c r="I48" i="17"/>
  <c r="H48" i="17"/>
  <c r="F48" i="17"/>
  <c r="E48" i="17"/>
  <c r="C48" i="17"/>
  <c r="B48" i="17"/>
  <c r="M47" i="17"/>
  <c r="J47" i="17"/>
  <c r="G47" i="17"/>
  <c r="D47" i="17"/>
  <c r="M46" i="17"/>
  <c r="J46" i="17"/>
  <c r="G46" i="17"/>
  <c r="D46" i="17"/>
  <c r="M45" i="17"/>
  <c r="J45" i="17"/>
  <c r="G45" i="17"/>
  <c r="D45" i="17"/>
  <c r="M44" i="17"/>
  <c r="J44" i="17"/>
  <c r="G44" i="17"/>
  <c r="D44" i="17"/>
  <c r="M43" i="17"/>
  <c r="J43" i="17"/>
  <c r="G43" i="17"/>
  <c r="D43" i="17"/>
  <c r="M42" i="17"/>
  <c r="J42" i="17"/>
  <c r="G42" i="17"/>
  <c r="D42" i="17"/>
  <c r="M41" i="17"/>
  <c r="J41" i="17"/>
  <c r="G41" i="17"/>
  <c r="D41" i="17"/>
  <c r="M40" i="17"/>
  <c r="J40" i="17"/>
  <c r="G40" i="17"/>
  <c r="D40" i="17"/>
  <c r="M39" i="17"/>
  <c r="J39" i="17"/>
  <c r="G39" i="17"/>
  <c r="D39" i="17"/>
  <c r="M38" i="17"/>
  <c r="J38" i="17"/>
  <c r="G38" i="17"/>
  <c r="D38" i="17"/>
  <c r="M37" i="17"/>
  <c r="J37" i="17"/>
  <c r="G37" i="17"/>
  <c r="D37" i="17"/>
  <c r="M36" i="17"/>
  <c r="J36" i="17"/>
  <c r="G36" i="17"/>
  <c r="D36" i="17"/>
  <c r="M35" i="17"/>
  <c r="J35" i="17"/>
  <c r="G35" i="17"/>
  <c r="D35" i="17"/>
  <c r="M34" i="17"/>
  <c r="J34" i="17"/>
  <c r="G34" i="17"/>
  <c r="D34" i="17"/>
  <c r="M33" i="17"/>
  <c r="J33" i="17"/>
  <c r="G33" i="17"/>
  <c r="D33" i="17"/>
  <c r="M32" i="17"/>
  <c r="J32" i="17"/>
  <c r="G32" i="17"/>
  <c r="D32" i="17"/>
  <c r="M31" i="17"/>
  <c r="J31" i="17"/>
  <c r="G31" i="17"/>
  <c r="D31" i="17"/>
  <c r="M30" i="17"/>
  <c r="J30" i="17"/>
  <c r="G30" i="17"/>
  <c r="D30" i="17"/>
  <c r="M29" i="17"/>
  <c r="J29" i="17"/>
  <c r="G29" i="17"/>
  <c r="D29" i="17"/>
  <c r="M28" i="17"/>
  <c r="J28" i="17"/>
  <c r="G28" i="17"/>
  <c r="D28" i="17"/>
  <c r="M27" i="17"/>
  <c r="J27" i="17"/>
  <c r="G27" i="17"/>
  <c r="D27" i="17"/>
  <c r="M26" i="17"/>
  <c r="J26" i="17"/>
  <c r="G26" i="17"/>
  <c r="D26" i="17"/>
  <c r="M25" i="17"/>
  <c r="J25" i="17"/>
  <c r="G25" i="17"/>
  <c r="D25" i="17"/>
  <c r="M24" i="17"/>
  <c r="J24" i="17"/>
  <c r="G24" i="17"/>
  <c r="D24" i="17"/>
  <c r="M23" i="17"/>
  <c r="J23" i="17"/>
  <c r="G23" i="17"/>
  <c r="D23" i="17"/>
  <c r="M22" i="17"/>
  <c r="J22" i="17"/>
  <c r="G22" i="17"/>
  <c r="D22" i="17"/>
  <c r="M21" i="17"/>
  <c r="J21" i="17"/>
  <c r="G21" i="17"/>
  <c r="D21" i="17"/>
  <c r="M20" i="17"/>
  <c r="J20" i="17"/>
  <c r="G20" i="17"/>
  <c r="D20" i="17"/>
  <c r="M19" i="17"/>
  <c r="J19" i="17"/>
  <c r="G19" i="17"/>
  <c r="D19" i="17"/>
  <c r="M18" i="17"/>
  <c r="J18" i="17"/>
  <c r="G18" i="17"/>
  <c r="D18" i="17"/>
  <c r="M17" i="17"/>
  <c r="J17" i="17"/>
  <c r="G17" i="17"/>
  <c r="D17" i="17"/>
  <c r="M16" i="17"/>
  <c r="J16" i="17"/>
  <c r="G16" i="17"/>
  <c r="D16" i="17"/>
  <c r="M15" i="17"/>
  <c r="J15" i="17"/>
  <c r="G15" i="17"/>
  <c r="D15" i="17"/>
  <c r="M14" i="17"/>
  <c r="J14" i="17"/>
  <c r="G14" i="17"/>
  <c r="D14" i="17"/>
  <c r="M13" i="17"/>
  <c r="J13" i="17"/>
  <c r="G13" i="17"/>
  <c r="D13" i="17"/>
  <c r="M12" i="17"/>
  <c r="J12" i="17"/>
  <c r="G12" i="17"/>
  <c r="D12" i="17"/>
  <c r="M11" i="17"/>
  <c r="J11" i="17"/>
  <c r="G11" i="17"/>
  <c r="D11" i="17"/>
  <c r="M10" i="17"/>
  <c r="J10" i="17"/>
  <c r="G10" i="17"/>
  <c r="D10" i="17"/>
  <c r="M9" i="17"/>
  <c r="J9" i="17"/>
  <c r="G9" i="17"/>
  <c r="D9" i="17"/>
  <c r="M8" i="17"/>
  <c r="J8" i="17"/>
  <c r="G8" i="17"/>
  <c r="D8" i="17"/>
  <c r="M7" i="17"/>
  <c r="J7" i="17"/>
  <c r="G7" i="17"/>
  <c r="D7" i="17"/>
  <c r="M6" i="17"/>
  <c r="J6" i="17"/>
  <c r="G6" i="17"/>
  <c r="D6" i="17"/>
  <c r="M5" i="17"/>
  <c r="J5" i="17"/>
  <c r="G5" i="17"/>
  <c r="D5" i="17"/>
  <c r="M41" i="16"/>
  <c r="N41" i="16" s="1"/>
  <c r="J41" i="16"/>
  <c r="G41" i="16"/>
  <c r="D41" i="16"/>
  <c r="M40" i="16"/>
  <c r="N40" i="16" s="1"/>
  <c r="J40" i="16"/>
  <c r="G40" i="16"/>
  <c r="D40" i="16"/>
  <c r="M39" i="16"/>
  <c r="N39" i="16" s="1"/>
  <c r="J39" i="16"/>
  <c r="G39" i="16"/>
  <c r="D39" i="16"/>
  <c r="M38" i="16"/>
  <c r="N38" i="16" s="1"/>
  <c r="J38" i="16"/>
  <c r="G38" i="16"/>
  <c r="D38" i="16"/>
  <c r="M37" i="16"/>
  <c r="N37" i="16" s="1"/>
  <c r="J37" i="16"/>
  <c r="G37" i="16"/>
  <c r="D37" i="16"/>
  <c r="M36" i="16"/>
  <c r="N36" i="16" s="1"/>
  <c r="J36" i="16"/>
  <c r="G36" i="16"/>
  <c r="D36" i="16"/>
  <c r="M35" i="16"/>
  <c r="N35" i="16" s="1"/>
  <c r="J35" i="16"/>
  <c r="G35" i="16"/>
  <c r="D35" i="16"/>
  <c r="M34" i="16"/>
  <c r="N34" i="16" s="1"/>
  <c r="J34" i="16"/>
  <c r="G34" i="16"/>
  <c r="D34" i="16"/>
  <c r="M33" i="16"/>
  <c r="N33" i="16" s="1"/>
  <c r="J33" i="16"/>
  <c r="G33" i="16"/>
  <c r="D33" i="16"/>
  <c r="M32" i="16"/>
  <c r="N32" i="16" s="1"/>
  <c r="J32" i="16"/>
  <c r="G32" i="16"/>
  <c r="D32" i="16"/>
  <c r="M31" i="16"/>
  <c r="N31" i="16" s="1"/>
  <c r="J31" i="16"/>
  <c r="G31" i="16"/>
  <c r="D31" i="16"/>
  <c r="M30" i="16"/>
  <c r="M42" i="16" s="1"/>
  <c r="J30" i="16"/>
  <c r="J42" i="16" s="1"/>
  <c r="G30" i="16"/>
  <c r="G42" i="16" s="1"/>
  <c r="D30" i="16"/>
  <c r="D42" i="16" s="1"/>
  <c r="C4" i="14"/>
  <c r="D10" i="14"/>
  <c r="D11" i="14"/>
  <c r="G9" i="9"/>
  <c r="G10" i="9"/>
  <c r="G8" i="9"/>
  <c r="E10" i="8"/>
  <c r="D10" i="8"/>
  <c r="F241" i="7"/>
  <c r="L241" i="7" s="1"/>
  <c r="F242" i="7"/>
  <c r="L242" i="7" s="1"/>
  <c r="F243" i="7"/>
  <c r="L243" i="7" s="1"/>
  <c r="F244" i="7"/>
  <c r="L244" i="7" s="1"/>
  <c r="F246" i="7"/>
  <c r="L246" i="7" s="1"/>
  <c r="F247" i="7"/>
  <c r="L247" i="7" s="1"/>
  <c r="F248" i="7"/>
  <c r="L248" i="7" s="1"/>
  <c r="F249" i="7"/>
  <c r="L249" i="7" s="1"/>
  <c r="F250" i="7"/>
  <c r="L250" i="7" s="1"/>
  <c r="F252" i="7"/>
  <c r="L252" i="7" s="1"/>
  <c r="F253" i="7"/>
  <c r="L253" i="7" s="1"/>
  <c r="F254" i="7"/>
  <c r="L254" i="7" s="1"/>
  <c r="F256" i="7"/>
  <c r="L256" i="7" s="1"/>
  <c r="F257" i="7"/>
  <c r="L257" i="7" s="1"/>
  <c r="F258" i="7"/>
  <c r="L258" i="7" s="1"/>
  <c r="F259" i="7"/>
  <c r="L259" i="7" s="1"/>
  <c r="F261" i="7"/>
  <c r="L261" i="7" s="1"/>
  <c r="F240" i="7"/>
  <c r="L240" i="7" s="1"/>
  <c r="E260" i="7"/>
  <c r="G260" i="7"/>
  <c r="H260" i="7"/>
  <c r="I260" i="7"/>
  <c r="J260" i="7"/>
  <c r="K260" i="7"/>
  <c r="D260" i="7"/>
  <c r="E255" i="7"/>
  <c r="G255" i="7"/>
  <c r="H255" i="7"/>
  <c r="I255" i="7"/>
  <c r="J255" i="7"/>
  <c r="K255" i="7"/>
  <c r="D255" i="7"/>
  <c r="E251" i="7"/>
  <c r="G251" i="7"/>
  <c r="H251" i="7"/>
  <c r="I251" i="7"/>
  <c r="J251" i="7"/>
  <c r="K251" i="7"/>
  <c r="D251" i="7"/>
  <c r="E245" i="7"/>
  <c r="E262" i="7" s="1"/>
  <c r="G245" i="7"/>
  <c r="G262" i="7" s="1"/>
  <c r="H245" i="7"/>
  <c r="H262" i="7" s="1"/>
  <c r="I245" i="7"/>
  <c r="I262" i="7" s="1"/>
  <c r="J245" i="7"/>
  <c r="J262" i="7" s="1"/>
  <c r="K245" i="7"/>
  <c r="K262" i="7" s="1"/>
  <c r="D245" i="7"/>
  <c r="D262" i="7" s="1"/>
  <c r="F191" i="7"/>
  <c r="L191" i="7" s="1"/>
  <c r="F192" i="7"/>
  <c r="L192" i="7" s="1"/>
  <c r="F193" i="7"/>
  <c r="L193" i="7" s="1"/>
  <c r="F194" i="7"/>
  <c r="L194" i="7" s="1"/>
  <c r="F196" i="7"/>
  <c r="L196" i="7" s="1"/>
  <c r="F197" i="7"/>
  <c r="L197" i="7" s="1"/>
  <c r="F198" i="7"/>
  <c r="L198" i="7" s="1"/>
  <c r="F200" i="7"/>
  <c r="L200" i="7" s="1"/>
  <c r="F202" i="7"/>
  <c r="L202" i="7" s="1"/>
  <c r="F203" i="7"/>
  <c r="L203" i="7" s="1"/>
  <c r="F204" i="7"/>
  <c r="L204" i="7" s="1"/>
  <c r="F205" i="7"/>
  <c r="L205" i="7" s="1"/>
  <c r="F206" i="7"/>
  <c r="L206" i="7" s="1"/>
  <c r="F207" i="7"/>
  <c r="L207" i="7" s="1"/>
  <c r="F208" i="7"/>
  <c r="L208" i="7" s="1"/>
  <c r="F209" i="7"/>
  <c r="L209" i="7" s="1"/>
  <c r="F211" i="7"/>
  <c r="L211" i="7" s="1"/>
  <c r="F212" i="7"/>
  <c r="L212" i="7" s="1"/>
  <c r="F213" i="7"/>
  <c r="L213" i="7" s="1"/>
  <c r="F214" i="7"/>
  <c r="L214" i="7" s="1"/>
  <c r="F215" i="7"/>
  <c r="L215" i="7" s="1"/>
  <c r="F216" i="7"/>
  <c r="L216" i="7" s="1"/>
  <c r="F217" i="7"/>
  <c r="L217" i="7" s="1"/>
  <c r="F218" i="7"/>
  <c r="L218" i="7" s="1"/>
  <c r="F219" i="7"/>
  <c r="L219" i="7" s="1"/>
  <c r="F220" i="7"/>
  <c r="L220" i="7" s="1"/>
  <c r="F221" i="7"/>
  <c r="L221" i="7" s="1"/>
  <c r="F222" i="7"/>
  <c r="L222" i="7" s="1"/>
  <c r="F224" i="7"/>
  <c r="L224" i="7" s="1"/>
  <c r="F225" i="7"/>
  <c r="L225" i="7" s="1"/>
  <c r="F226" i="7"/>
  <c r="L226" i="7" s="1"/>
  <c r="F227" i="7"/>
  <c r="L227" i="7" s="1"/>
  <c r="F228" i="7"/>
  <c r="L228" i="7" s="1"/>
  <c r="F229" i="7"/>
  <c r="L229" i="7" s="1"/>
  <c r="F190" i="7"/>
  <c r="L190" i="7" s="1"/>
  <c r="E223" i="7"/>
  <c r="G223" i="7"/>
  <c r="H223" i="7"/>
  <c r="I223" i="7"/>
  <c r="J223" i="7"/>
  <c r="K223" i="7"/>
  <c r="D223" i="7"/>
  <c r="F223" i="7" s="1"/>
  <c r="E210" i="7"/>
  <c r="G210" i="7"/>
  <c r="H210" i="7"/>
  <c r="I210" i="7"/>
  <c r="J210" i="7"/>
  <c r="K210" i="7"/>
  <c r="D210" i="7"/>
  <c r="F210" i="7" s="1"/>
  <c r="E199" i="7"/>
  <c r="E201" i="7" s="1"/>
  <c r="G199" i="7"/>
  <c r="G201" i="7" s="1"/>
  <c r="H199" i="7"/>
  <c r="H201" i="7" s="1"/>
  <c r="I199" i="7"/>
  <c r="I201" i="7" s="1"/>
  <c r="J199" i="7"/>
  <c r="J201" i="7" s="1"/>
  <c r="K199" i="7"/>
  <c r="K201" i="7" s="1"/>
  <c r="D199" i="7"/>
  <c r="F199" i="7" s="1"/>
  <c r="E195" i="7"/>
  <c r="E230" i="7" s="1"/>
  <c r="G195" i="7"/>
  <c r="H195" i="7"/>
  <c r="H230" i="7" s="1"/>
  <c r="I195" i="7"/>
  <c r="J195" i="7"/>
  <c r="J230" i="7" s="1"/>
  <c r="K195" i="7"/>
  <c r="D195" i="7"/>
  <c r="F195" i="7" s="1"/>
  <c r="L195" i="7" s="1"/>
  <c r="F139" i="7"/>
  <c r="L139" i="7" s="1"/>
  <c r="F140" i="7"/>
  <c r="L140" i="7" s="1"/>
  <c r="F141" i="7"/>
  <c r="L141" i="7" s="1"/>
  <c r="F142" i="7"/>
  <c r="L142" i="7" s="1"/>
  <c r="F143" i="7"/>
  <c r="L143" i="7" s="1"/>
  <c r="F144" i="7"/>
  <c r="L144" i="7" s="1"/>
  <c r="F146" i="7"/>
  <c r="L146" i="7" s="1"/>
  <c r="F147" i="7"/>
  <c r="L147" i="7" s="1"/>
  <c r="F148" i="7"/>
  <c r="L148" i="7" s="1"/>
  <c r="F151" i="7"/>
  <c r="L151" i="7" s="1"/>
  <c r="F152" i="7"/>
  <c r="L152" i="7" s="1"/>
  <c r="F153" i="7"/>
  <c r="L153" i="7" s="1"/>
  <c r="F155" i="7"/>
  <c r="L155" i="7" s="1"/>
  <c r="F156" i="7"/>
  <c r="L156" i="7" s="1"/>
  <c r="F157" i="7"/>
  <c r="L157" i="7" s="1"/>
  <c r="F159" i="7"/>
  <c r="L159" i="7" s="1"/>
  <c r="F160" i="7"/>
  <c r="L160" i="7" s="1"/>
  <c r="F161" i="7"/>
  <c r="L161" i="7" s="1"/>
  <c r="F162" i="7"/>
  <c r="L162" i="7" s="1"/>
  <c r="F163" i="7"/>
  <c r="L163" i="7" s="1"/>
  <c r="F164" i="7"/>
  <c r="L164" i="7" s="1"/>
  <c r="F165" i="7"/>
  <c r="L165" i="7" s="1"/>
  <c r="F166" i="7"/>
  <c r="L166" i="7" s="1"/>
  <c r="F167" i="7"/>
  <c r="L167" i="7" s="1"/>
  <c r="F168" i="7"/>
  <c r="L168" i="7" s="1"/>
  <c r="F170" i="7"/>
  <c r="L170" i="7" s="1"/>
  <c r="F171" i="7"/>
  <c r="L171" i="7" s="1"/>
  <c r="F172" i="7"/>
  <c r="L172" i="7" s="1"/>
  <c r="F173" i="7"/>
  <c r="L173" i="7" s="1"/>
  <c r="F174" i="7"/>
  <c r="L174" i="7" s="1"/>
  <c r="F175" i="7"/>
  <c r="L175" i="7" s="1"/>
  <c r="F176" i="7"/>
  <c r="L176" i="7" s="1"/>
  <c r="F177" i="7"/>
  <c r="L177" i="7" s="1"/>
  <c r="F179" i="7"/>
  <c r="L179" i="7" s="1"/>
  <c r="F180" i="7"/>
  <c r="L180" i="7" s="1"/>
  <c r="F138" i="7"/>
  <c r="L138" i="7" s="1"/>
  <c r="E178" i="7"/>
  <c r="G178" i="7"/>
  <c r="H178" i="7"/>
  <c r="I178" i="7"/>
  <c r="J178" i="7"/>
  <c r="K178" i="7"/>
  <c r="D178" i="7"/>
  <c r="F178" i="7" s="1"/>
  <c r="E169" i="7"/>
  <c r="G169" i="7"/>
  <c r="H169" i="7"/>
  <c r="I169" i="7"/>
  <c r="J169" i="7"/>
  <c r="K169" i="7"/>
  <c r="D169" i="7"/>
  <c r="F169" i="7" s="1"/>
  <c r="E158" i="7"/>
  <c r="G158" i="7"/>
  <c r="H158" i="7"/>
  <c r="I158" i="7"/>
  <c r="J158" i="7"/>
  <c r="K158" i="7"/>
  <c r="D158" i="7"/>
  <c r="F158" i="7" s="1"/>
  <c r="E154" i="7"/>
  <c r="G154" i="7"/>
  <c r="H154" i="7"/>
  <c r="I154" i="7"/>
  <c r="J154" i="7"/>
  <c r="K154" i="7"/>
  <c r="D154" i="7"/>
  <c r="F154" i="7" s="1"/>
  <c r="L154" i="7" s="1"/>
  <c r="E149" i="7"/>
  <c r="G149" i="7"/>
  <c r="H149" i="7"/>
  <c r="I149" i="7"/>
  <c r="J149" i="7"/>
  <c r="K149" i="7"/>
  <c r="D149" i="7"/>
  <c r="F149" i="7" s="1"/>
  <c r="E145" i="7"/>
  <c r="E150" i="7" s="1"/>
  <c r="E181" i="7" s="1"/>
  <c r="G145" i="7"/>
  <c r="H145" i="7"/>
  <c r="H150" i="7" s="1"/>
  <c r="H181" i="7" s="1"/>
  <c r="I145" i="7"/>
  <c r="J145" i="7"/>
  <c r="J150" i="7" s="1"/>
  <c r="J181" i="7" s="1"/>
  <c r="K145" i="7"/>
  <c r="D145" i="7"/>
  <c r="D150" i="7" s="1"/>
  <c r="F150" i="7" s="1"/>
  <c r="F77" i="7"/>
  <c r="L77" i="7" s="1"/>
  <c r="F78" i="7"/>
  <c r="L78" i="7" s="1"/>
  <c r="F79" i="7"/>
  <c r="L79" i="7" s="1"/>
  <c r="F80" i="7"/>
  <c r="L80" i="7" s="1"/>
  <c r="F81" i="7"/>
  <c r="L81" i="7" s="1"/>
  <c r="F82" i="7"/>
  <c r="L82" i="7" s="1"/>
  <c r="F83" i="7"/>
  <c r="L83" i="7" s="1"/>
  <c r="F84" i="7"/>
  <c r="L84" i="7" s="1"/>
  <c r="F86" i="7"/>
  <c r="L86" i="7" s="1"/>
  <c r="F88" i="7"/>
  <c r="L88" i="7" s="1"/>
  <c r="F89" i="7"/>
  <c r="L89" i="7" s="1"/>
  <c r="F90" i="7"/>
  <c r="L90" i="7" s="1"/>
  <c r="F92" i="7"/>
  <c r="L92" i="7" s="1"/>
  <c r="F94" i="7"/>
  <c r="L94" i="7" s="1"/>
  <c r="F95" i="7"/>
  <c r="L95" i="7" s="1"/>
  <c r="F96" i="7"/>
  <c r="L96" i="7" s="1"/>
  <c r="F97" i="7"/>
  <c r="L97" i="7" s="1"/>
  <c r="F98" i="7"/>
  <c r="L98" i="7" s="1"/>
  <c r="F99" i="7"/>
  <c r="L99" i="7" s="1"/>
  <c r="F100" i="7"/>
  <c r="L100" i="7" s="1"/>
  <c r="F101" i="7"/>
  <c r="L101" i="7" s="1"/>
  <c r="F102" i="7"/>
  <c r="L102" i="7" s="1"/>
  <c r="F103" i="7"/>
  <c r="L103" i="7" s="1"/>
  <c r="F104" i="7"/>
  <c r="L104" i="7" s="1"/>
  <c r="F106" i="7"/>
  <c r="L106" i="7" s="1"/>
  <c r="F107" i="7"/>
  <c r="L107" i="7" s="1"/>
  <c r="F108" i="7"/>
  <c r="L108" i="7" s="1"/>
  <c r="F109" i="7"/>
  <c r="L109" i="7" s="1"/>
  <c r="F110" i="7"/>
  <c r="L110" i="7" s="1"/>
  <c r="F111" i="7"/>
  <c r="L111" i="7" s="1"/>
  <c r="F112" i="7"/>
  <c r="L112" i="7" s="1"/>
  <c r="F113" i="7"/>
  <c r="L113" i="7" s="1"/>
  <c r="F114" i="7"/>
  <c r="L114" i="7" s="1"/>
  <c r="F115" i="7"/>
  <c r="L115" i="7" s="1"/>
  <c r="F116" i="7"/>
  <c r="L116" i="7" s="1"/>
  <c r="F117" i="7"/>
  <c r="L117" i="7" s="1"/>
  <c r="F118" i="7"/>
  <c r="L118" i="7" s="1"/>
  <c r="F119" i="7"/>
  <c r="L119" i="7" s="1"/>
  <c r="F120" i="7"/>
  <c r="L120" i="7" s="1"/>
  <c r="F121" i="7"/>
  <c r="L121" i="7" s="1"/>
  <c r="F122" i="7"/>
  <c r="L122" i="7" s="1"/>
  <c r="F123" i="7"/>
  <c r="L123" i="7" s="1"/>
  <c r="F125" i="7"/>
  <c r="L125" i="7" s="1"/>
  <c r="F126" i="7"/>
  <c r="L126" i="7" s="1"/>
  <c r="F76" i="7"/>
  <c r="L76" i="7" s="1"/>
  <c r="E127" i="7"/>
  <c r="G127" i="7"/>
  <c r="H127" i="7"/>
  <c r="I127" i="7"/>
  <c r="J127" i="7"/>
  <c r="K127" i="7"/>
  <c r="D127" i="7"/>
  <c r="F127" i="7" s="1"/>
  <c r="E124" i="7"/>
  <c r="G124" i="7"/>
  <c r="H124" i="7"/>
  <c r="I124" i="7"/>
  <c r="J124" i="7"/>
  <c r="K124" i="7"/>
  <c r="D124" i="7"/>
  <c r="F124" i="7" s="1"/>
  <c r="E105" i="7"/>
  <c r="G105" i="7"/>
  <c r="H105" i="7"/>
  <c r="I105" i="7"/>
  <c r="J105" i="7"/>
  <c r="K105" i="7"/>
  <c r="D105" i="7"/>
  <c r="F105" i="7" s="1"/>
  <c r="E91" i="7"/>
  <c r="E93" i="7" s="1"/>
  <c r="G91" i="7"/>
  <c r="G93" i="7" s="1"/>
  <c r="H91" i="7"/>
  <c r="H93" i="7" s="1"/>
  <c r="I91" i="7"/>
  <c r="I93" i="7" s="1"/>
  <c r="J91" i="7"/>
  <c r="J93" i="7" s="1"/>
  <c r="K91" i="7"/>
  <c r="K93" i="7" s="1"/>
  <c r="E85" i="7"/>
  <c r="G85" i="7"/>
  <c r="H85" i="7"/>
  <c r="I85" i="7"/>
  <c r="J85" i="7"/>
  <c r="K85" i="7"/>
  <c r="E87" i="7"/>
  <c r="G87" i="7"/>
  <c r="G128" i="7" s="1"/>
  <c r="H87" i="7"/>
  <c r="I87" i="7"/>
  <c r="I128" i="7" s="1"/>
  <c r="J87" i="7"/>
  <c r="K87" i="7"/>
  <c r="K128" i="7" s="1"/>
  <c r="D91" i="7"/>
  <c r="F91" i="7" s="1"/>
  <c r="D85" i="7"/>
  <c r="F85" i="7" s="1"/>
  <c r="L85" i="7" s="1"/>
  <c r="F5" i="7"/>
  <c r="L5" i="7" s="1"/>
  <c r="F6" i="7"/>
  <c r="L6" i="7" s="1"/>
  <c r="F7" i="7"/>
  <c r="L7" i="7" s="1"/>
  <c r="F8" i="7"/>
  <c r="L8" i="7" s="1"/>
  <c r="F9" i="7"/>
  <c r="L9" i="7" s="1"/>
  <c r="F10" i="7"/>
  <c r="L10" i="7" s="1"/>
  <c r="F11" i="7"/>
  <c r="L11" i="7" s="1"/>
  <c r="F12" i="7"/>
  <c r="L12" i="7" s="1"/>
  <c r="F13" i="7"/>
  <c r="L13" i="7" s="1"/>
  <c r="F14" i="7"/>
  <c r="L14" i="7" s="1"/>
  <c r="F15" i="7"/>
  <c r="L15" i="7" s="1"/>
  <c r="F17" i="7"/>
  <c r="L17" i="7" s="1"/>
  <c r="F18" i="7"/>
  <c r="L18" i="7" s="1"/>
  <c r="F19" i="7"/>
  <c r="L19" i="7" s="1"/>
  <c r="F21" i="7"/>
  <c r="L21" i="7" s="1"/>
  <c r="F23" i="7"/>
  <c r="L23" i="7" s="1"/>
  <c r="F24" i="7"/>
  <c r="L24" i="7" s="1"/>
  <c r="F26" i="7"/>
  <c r="L26" i="7" s="1"/>
  <c r="F27" i="7"/>
  <c r="L27" i="7" s="1"/>
  <c r="F28" i="7"/>
  <c r="L28" i="7" s="1"/>
  <c r="F29" i="7"/>
  <c r="L29" i="7" s="1"/>
  <c r="F30" i="7"/>
  <c r="L30" i="7" s="1"/>
  <c r="F32" i="7"/>
  <c r="L32" i="7" s="1"/>
  <c r="F33" i="7"/>
  <c r="L33" i="7" s="1"/>
  <c r="F35" i="7"/>
  <c r="L35" i="7" s="1"/>
  <c r="F36" i="7"/>
  <c r="L36" i="7" s="1"/>
  <c r="F37" i="7"/>
  <c r="L37" i="7" s="1"/>
  <c r="F39" i="7"/>
  <c r="L39" i="7" s="1"/>
  <c r="F40" i="7"/>
  <c r="L40" i="7" s="1"/>
  <c r="F41" i="7"/>
  <c r="L41" i="7" s="1"/>
  <c r="F42" i="7"/>
  <c r="L42" i="7" s="1"/>
  <c r="F43" i="7"/>
  <c r="L43" i="7" s="1"/>
  <c r="F44" i="7"/>
  <c r="L44" i="7" s="1"/>
  <c r="F45" i="7"/>
  <c r="L45" i="7" s="1"/>
  <c r="F46" i="7"/>
  <c r="L46" i="7" s="1"/>
  <c r="F47" i="7"/>
  <c r="L47" i="7" s="1"/>
  <c r="F49" i="7"/>
  <c r="L49" i="7" s="1"/>
  <c r="F50" i="7"/>
  <c r="L50" i="7" s="1"/>
  <c r="F51" i="7"/>
  <c r="L51" i="7" s="1"/>
  <c r="F52" i="7"/>
  <c r="L52" i="7" s="1"/>
  <c r="F53" i="7"/>
  <c r="L53" i="7" s="1"/>
  <c r="F54" i="7"/>
  <c r="L54" i="7" s="1"/>
  <c r="F55" i="7"/>
  <c r="L55" i="7" s="1"/>
  <c r="F56" i="7"/>
  <c r="L56" i="7" s="1"/>
  <c r="F57" i="7"/>
  <c r="L57" i="7" s="1"/>
  <c r="F58" i="7"/>
  <c r="L58" i="7" s="1"/>
  <c r="F59" i="7"/>
  <c r="L59" i="7" s="1"/>
  <c r="F61" i="7"/>
  <c r="L61" i="7" s="1"/>
  <c r="F4" i="7"/>
  <c r="L4" i="7" s="1"/>
  <c r="E60" i="7"/>
  <c r="G60" i="7"/>
  <c r="H60" i="7"/>
  <c r="I60" i="7"/>
  <c r="J60" i="7"/>
  <c r="K60" i="7"/>
  <c r="D60" i="7"/>
  <c r="F60" i="7" s="1"/>
  <c r="L60" i="7" s="1"/>
  <c r="E48" i="7"/>
  <c r="G48" i="7"/>
  <c r="H48" i="7"/>
  <c r="I48" i="7"/>
  <c r="J48" i="7"/>
  <c r="K48" i="7"/>
  <c r="D48" i="7"/>
  <c r="F48" i="7" s="1"/>
  <c r="E38" i="7"/>
  <c r="G38" i="7"/>
  <c r="H38" i="7"/>
  <c r="I38" i="7"/>
  <c r="J38" i="7"/>
  <c r="K38" i="7"/>
  <c r="D38" i="7"/>
  <c r="F38" i="7" s="1"/>
  <c r="L38" i="7" s="1"/>
  <c r="E31" i="7"/>
  <c r="E34" i="7" s="1"/>
  <c r="G31" i="7"/>
  <c r="G34" i="7" s="1"/>
  <c r="H31" i="7"/>
  <c r="H34" i="7" s="1"/>
  <c r="I31" i="7"/>
  <c r="I34" i="7" s="1"/>
  <c r="J31" i="7"/>
  <c r="J34" i="7" s="1"/>
  <c r="K31" i="7"/>
  <c r="K34" i="7" s="1"/>
  <c r="D31" i="7"/>
  <c r="F31" i="7" s="1"/>
  <c r="E25" i="7"/>
  <c r="G25" i="7"/>
  <c r="H25" i="7"/>
  <c r="I25" i="7"/>
  <c r="J25" i="7"/>
  <c r="K25" i="7"/>
  <c r="D25" i="7"/>
  <c r="F25" i="7" s="1"/>
  <c r="L25" i="7" s="1"/>
  <c r="E20" i="7"/>
  <c r="G20" i="7"/>
  <c r="H20" i="7"/>
  <c r="I20" i="7"/>
  <c r="J20" i="7"/>
  <c r="K20" i="7"/>
  <c r="D20" i="7"/>
  <c r="F20" i="7" s="1"/>
  <c r="E16" i="7"/>
  <c r="E22" i="7" s="1"/>
  <c r="E62" i="7" s="1"/>
  <c r="G16" i="7"/>
  <c r="H16" i="7"/>
  <c r="H22" i="7" s="1"/>
  <c r="H62" i="7" s="1"/>
  <c r="I16" i="7"/>
  <c r="J16" i="7"/>
  <c r="J22" i="7" s="1"/>
  <c r="J62" i="7" s="1"/>
  <c r="K16" i="7"/>
  <c r="D16" i="7"/>
  <c r="D22" i="7" s="1"/>
  <c r="D84" i="6"/>
  <c r="D89" i="6" s="1"/>
  <c r="E84" i="6"/>
  <c r="E89" i="6" s="1"/>
  <c r="F84" i="6"/>
  <c r="G84" i="6"/>
  <c r="G89" i="6" s="1"/>
  <c r="H84" i="6"/>
  <c r="I84" i="6"/>
  <c r="I89" i="6" s="1"/>
  <c r="J84" i="6"/>
  <c r="K84" i="6"/>
  <c r="K89" i="6" s="1"/>
  <c r="L84" i="6"/>
  <c r="M84" i="6"/>
  <c r="M89" i="6" s="1"/>
  <c r="N84" i="6"/>
  <c r="O84" i="6"/>
  <c r="Q84" i="6" s="1"/>
  <c r="S84" i="6" s="1"/>
  <c r="P84" i="6"/>
  <c r="R84" i="6" s="1"/>
  <c r="C84" i="6"/>
  <c r="C89" i="6" s="1"/>
  <c r="D86" i="6"/>
  <c r="E86" i="6"/>
  <c r="F86" i="6"/>
  <c r="G86" i="6"/>
  <c r="H86" i="6"/>
  <c r="I86" i="6"/>
  <c r="J86" i="6"/>
  <c r="K86" i="6"/>
  <c r="L86" i="6"/>
  <c r="M86" i="6"/>
  <c r="N86" i="6"/>
  <c r="O86" i="6"/>
  <c r="Q86" i="6" s="1"/>
  <c r="S86" i="6" s="1"/>
  <c r="P86" i="6"/>
  <c r="R86" i="6" s="1"/>
  <c r="C86" i="6"/>
  <c r="D88" i="6"/>
  <c r="E88" i="6"/>
  <c r="F88" i="6"/>
  <c r="G88" i="6"/>
  <c r="H88" i="6"/>
  <c r="I88" i="6"/>
  <c r="J88" i="6"/>
  <c r="K88" i="6"/>
  <c r="L88" i="6"/>
  <c r="M88" i="6"/>
  <c r="N88" i="6"/>
  <c r="O88" i="6"/>
  <c r="Q88" i="6" s="1"/>
  <c r="S88" i="6" s="1"/>
  <c r="P88" i="6"/>
  <c r="R88" i="6" s="1"/>
  <c r="C88" i="6"/>
  <c r="D87" i="6"/>
  <c r="E87" i="6"/>
  <c r="F87" i="6"/>
  <c r="G87" i="6"/>
  <c r="H87" i="6"/>
  <c r="I87" i="6"/>
  <c r="J87" i="6"/>
  <c r="K87" i="6"/>
  <c r="L87" i="6"/>
  <c r="M87" i="6"/>
  <c r="N87" i="6"/>
  <c r="O87" i="6"/>
  <c r="Q87" i="6" s="1"/>
  <c r="P87" i="6"/>
  <c r="R87" i="6" s="1"/>
  <c r="C87" i="6"/>
  <c r="O85" i="6"/>
  <c r="Q85" i="6" s="1"/>
  <c r="P85" i="6"/>
  <c r="R85" i="6" s="1"/>
  <c r="S85" i="6" s="1"/>
  <c r="M85" i="6"/>
  <c r="N85" i="6"/>
  <c r="N89" i="6" s="1"/>
  <c r="J85" i="6"/>
  <c r="J89" i="6" s="1"/>
  <c r="K85" i="6"/>
  <c r="L85" i="6"/>
  <c r="L89" i="6" s="1"/>
  <c r="H85" i="6"/>
  <c r="H89" i="6" s="1"/>
  <c r="I85" i="6"/>
  <c r="F85" i="6"/>
  <c r="F89" i="6" s="1"/>
  <c r="G85" i="6"/>
  <c r="D85" i="6"/>
  <c r="E85" i="6"/>
  <c r="C85" i="6"/>
  <c r="S87" i="6" l="1"/>
  <c r="O89" i="6"/>
  <c r="Q89" i="6" s="1"/>
  <c r="P89" i="6"/>
  <c r="R89" i="6" s="1"/>
  <c r="S89" i="6" s="1"/>
  <c r="M70" i="17"/>
  <c r="E95" i="3"/>
  <c r="H95" i="3"/>
  <c r="K95" i="3"/>
  <c r="S12" i="6"/>
  <c r="S8" i="6"/>
  <c r="N30" i="16"/>
  <c r="N42" i="16" s="1"/>
  <c r="P333" i="5"/>
  <c r="P332" i="5"/>
  <c r="S69" i="6"/>
  <c r="S42" i="6"/>
  <c r="S26" i="6"/>
  <c r="D48" i="17"/>
  <c r="G48" i="17"/>
  <c r="J48" i="17"/>
  <c r="M48" i="17"/>
  <c r="P70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O48" i="17"/>
  <c r="P62" i="17"/>
  <c r="P63" i="17"/>
  <c r="P64" i="17"/>
  <c r="P65" i="17"/>
  <c r="P66" i="17"/>
  <c r="P67" i="17"/>
  <c r="P68" i="17"/>
  <c r="P69" i="17"/>
  <c r="O70" i="17"/>
  <c r="N48" i="17"/>
  <c r="N70" i="17"/>
  <c r="K150" i="7"/>
  <c r="K181" i="7" s="1"/>
  <c r="I150" i="7"/>
  <c r="I181" i="7" s="1"/>
  <c r="G150" i="7"/>
  <c r="G181" i="7" s="1"/>
  <c r="L149" i="7"/>
  <c r="L158" i="7"/>
  <c r="L178" i="7"/>
  <c r="P342" i="5"/>
  <c r="P330" i="5"/>
  <c r="P329" i="5"/>
  <c r="F262" i="7"/>
  <c r="L262" i="7" s="1"/>
  <c r="K230" i="7"/>
  <c r="I230" i="7"/>
  <c r="G230" i="7"/>
  <c r="L199" i="7"/>
  <c r="L223" i="7"/>
  <c r="L105" i="7"/>
  <c r="F251" i="7"/>
  <c r="F260" i="7"/>
  <c r="F245" i="7"/>
  <c r="F255" i="7"/>
  <c r="L255" i="7" s="1"/>
  <c r="L251" i="7"/>
  <c r="L260" i="7"/>
  <c r="L245" i="7"/>
  <c r="L210" i="7"/>
  <c r="L127" i="7"/>
  <c r="D201" i="7"/>
  <c r="F201" i="7" s="1"/>
  <c r="L201" i="7" s="1"/>
  <c r="L169" i="7"/>
  <c r="F145" i="7"/>
  <c r="L145" i="7" s="1"/>
  <c r="D181" i="7"/>
  <c r="F181" i="7" s="1"/>
  <c r="L181" i="7" s="1"/>
  <c r="K22" i="7"/>
  <c r="K62" i="7" s="1"/>
  <c r="I22" i="7"/>
  <c r="I62" i="7" s="1"/>
  <c r="G22" i="7"/>
  <c r="G62" i="7" s="1"/>
  <c r="L20" i="7"/>
  <c r="L31" i="7"/>
  <c r="L48" i="7"/>
  <c r="J128" i="7"/>
  <c r="H128" i="7"/>
  <c r="L91" i="7"/>
  <c r="E128" i="7"/>
  <c r="L124" i="7"/>
  <c r="D87" i="7"/>
  <c r="D93" i="7"/>
  <c r="F93" i="7" s="1"/>
  <c r="L93" i="7" s="1"/>
  <c r="D34" i="7"/>
  <c r="F34" i="7" s="1"/>
  <c r="L34" i="7" s="1"/>
  <c r="F16" i="7"/>
  <c r="L16" i="7" s="1"/>
  <c r="F22" i="7"/>
  <c r="L22" i="7" s="1"/>
  <c r="P48" i="17" l="1"/>
  <c r="L150" i="7"/>
  <c r="D230" i="7"/>
  <c r="F230" i="7" s="1"/>
  <c r="L230" i="7" s="1"/>
  <c r="D128" i="7"/>
  <c r="F128" i="7" s="1"/>
  <c r="L128" i="7" s="1"/>
  <c r="F87" i="7"/>
  <c r="L87" i="7" s="1"/>
  <c r="D62" i="7"/>
  <c r="F62" i="7" s="1"/>
  <c r="L62" i="7" s="1"/>
  <c r="E366" i="5" l="1"/>
  <c r="F366" i="5"/>
  <c r="G366" i="5"/>
  <c r="H366" i="5"/>
  <c r="I366" i="5"/>
  <c r="J366" i="5"/>
  <c r="K366" i="5"/>
  <c r="L366" i="5"/>
  <c r="M366" i="5"/>
  <c r="D366" i="5"/>
  <c r="N366" i="5" s="1"/>
  <c r="P366" i="5" s="1"/>
  <c r="O366" i="5"/>
  <c r="O365" i="5"/>
  <c r="N365" i="5"/>
  <c r="O327" i="5"/>
  <c r="N327" i="5"/>
  <c r="E350" i="5"/>
  <c r="F350" i="5"/>
  <c r="G350" i="5"/>
  <c r="H350" i="5"/>
  <c r="I350" i="5"/>
  <c r="J350" i="5"/>
  <c r="K350" i="5"/>
  <c r="L350" i="5"/>
  <c r="M350" i="5"/>
  <c r="D350" i="5"/>
  <c r="N350" i="5" s="1"/>
  <c r="E346" i="5"/>
  <c r="F346" i="5"/>
  <c r="G346" i="5"/>
  <c r="H346" i="5"/>
  <c r="I346" i="5"/>
  <c r="J346" i="5"/>
  <c r="K346" i="5"/>
  <c r="L346" i="5"/>
  <c r="M346" i="5"/>
  <c r="D346" i="5"/>
  <c r="N346" i="5" s="1"/>
  <c r="E340" i="5"/>
  <c r="F340" i="5"/>
  <c r="F343" i="5" s="1"/>
  <c r="G340" i="5"/>
  <c r="G343" i="5" s="1"/>
  <c r="H340" i="5"/>
  <c r="H343" i="5" s="1"/>
  <c r="I340" i="5"/>
  <c r="I343" i="5" s="1"/>
  <c r="J340" i="5"/>
  <c r="J343" i="5" s="1"/>
  <c r="K340" i="5"/>
  <c r="K343" i="5" s="1"/>
  <c r="L340" i="5"/>
  <c r="L343" i="5" s="1"/>
  <c r="M340" i="5"/>
  <c r="M343" i="5" s="1"/>
  <c r="D340" i="5"/>
  <c r="E334" i="5"/>
  <c r="F334" i="5"/>
  <c r="F336" i="5" s="1"/>
  <c r="F351" i="5" s="1"/>
  <c r="G334" i="5"/>
  <c r="G336" i="5" s="1"/>
  <c r="G351" i="5" s="1"/>
  <c r="H334" i="5"/>
  <c r="H336" i="5" s="1"/>
  <c r="H351" i="5" s="1"/>
  <c r="I334" i="5"/>
  <c r="I336" i="5" s="1"/>
  <c r="I351" i="5" s="1"/>
  <c r="J334" i="5"/>
  <c r="J336" i="5" s="1"/>
  <c r="J351" i="5" s="1"/>
  <c r="K334" i="5"/>
  <c r="K336" i="5" s="1"/>
  <c r="K351" i="5" s="1"/>
  <c r="L334" i="5"/>
  <c r="L336" i="5" s="1"/>
  <c r="L351" i="5" s="1"/>
  <c r="M334" i="5"/>
  <c r="M336" i="5" s="1"/>
  <c r="M351" i="5" s="1"/>
  <c r="D334" i="5"/>
  <c r="N297" i="5"/>
  <c r="O297" i="5"/>
  <c r="N298" i="5"/>
  <c r="O298" i="5"/>
  <c r="N299" i="5"/>
  <c r="O299" i="5"/>
  <c r="N300" i="5"/>
  <c r="O300" i="5"/>
  <c r="N301" i="5"/>
  <c r="O301" i="5"/>
  <c r="N302" i="5"/>
  <c r="O302" i="5"/>
  <c r="N303" i="5"/>
  <c r="O303" i="5"/>
  <c r="N304" i="5"/>
  <c r="O304" i="5"/>
  <c r="N305" i="5"/>
  <c r="O305" i="5"/>
  <c r="N306" i="5"/>
  <c r="O306" i="5"/>
  <c r="N307" i="5"/>
  <c r="O307" i="5"/>
  <c r="N308" i="5"/>
  <c r="O308" i="5"/>
  <c r="N310" i="5"/>
  <c r="O310" i="5"/>
  <c r="N311" i="5"/>
  <c r="O311" i="5"/>
  <c r="N312" i="5"/>
  <c r="O312" i="5"/>
  <c r="N313" i="5"/>
  <c r="O313" i="5"/>
  <c r="N314" i="5"/>
  <c r="O314" i="5"/>
  <c r="N316" i="5"/>
  <c r="O316" i="5"/>
  <c r="O296" i="5"/>
  <c r="N296" i="5"/>
  <c r="E315" i="5"/>
  <c r="F315" i="5"/>
  <c r="G315" i="5"/>
  <c r="H315" i="5"/>
  <c r="I315" i="5"/>
  <c r="J315" i="5"/>
  <c r="K315" i="5"/>
  <c r="L315" i="5"/>
  <c r="M315" i="5"/>
  <c r="D315" i="5"/>
  <c r="N315" i="5" s="1"/>
  <c r="E309" i="5"/>
  <c r="F309" i="5"/>
  <c r="F317" i="5" s="1"/>
  <c r="G309" i="5"/>
  <c r="G317" i="5" s="1"/>
  <c r="H309" i="5"/>
  <c r="H317" i="5" s="1"/>
  <c r="I309" i="5"/>
  <c r="I317" i="5" s="1"/>
  <c r="J309" i="5"/>
  <c r="J317" i="5" s="1"/>
  <c r="K309" i="5"/>
  <c r="K317" i="5" s="1"/>
  <c r="L309" i="5"/>
  <c r="L317" i="5" s="1"/>
  <c r="M309" i="5"/>
  <c r="M317" i="5" s="1"/>
  <c r="D309" i="5"/>
  <c r="D317" i="5" s="1"/>
  <c r="N317" i="5" s="1"/>
  <c r="N251" i="5"/>
  <c r="O251" i="5"/>
  <c r="N252" i="5"/>
  <c r="O252" i="5"/>
  <c r="N253" i="5"/>
  <c r="O253" i="5"/>
  <c r="N254" i="5"/>
  <c r="O254" i="5"/>
  <c r="N255" i="5"/>
  <c r="O255" i="5"/>
  <c r="N256" i="5"/>
  <c r="O256" i="5"/>
  <c r="N257" i="5"/>
  <c r="O257" i="5"/>
  <c r="N258" i="5"/>
  <c r="O258" i="5"/>
  <c r="N259" i="5"/>
  <c r="O259" i="5"/>
  <c r="N260" i="5"/>
  <c r="O260" i="5"/>
  <c r="N261" i="5"/>
  <c r="O261" i="5"/>
  <c r="N262" i="5"/>
  <c r="O262" i="5"/>
  <c r="N263" i="5"/>
  <c r="O263" i="5"/>
  <c r="N265" i="5"/>
  <c r="O265" i="5"/>
  <c r="N266" i="5"/>
  <c r="O266" i="5"/>
  <c r="N267" i="5"/>
  <c r="O267" i="5"/>
  <c r="N268" i="5"/>
  <c r="O268" i="5"/>
  <c r="N269" i="5"/>
  <c r="O269" i="5"/>
  <c r="N270" i="5"/>
  <c r="O270" i="5"/>
  <c r="N271" i="5"/>
  <c r="O271" i="5"/>
  <c r="N273" i="5"/>
  <c r="O273" i="5"/>
  <c r="N274" i="5"/>
  <c r="O274" i="5"/>
  <c r="N275" i="5"/>
  <c r="O275" i="5"/>
  <c r="N276" i="5"/>
  <c r="O276" i="5"/>
  <c r="N277" i="5"/>
  <c r="O277" i="5"/>
  <c r="N278" i="5"/>
  <c r="O278" i="5"/>
  <c r="O250" i="5"/>
  <c r="N250" i="5"/>
  <c r="E272" i="5"/>
  <c r="F272" i="5"/>
  <c r="G272" i="5"/>
  <c r="H272" i="5"/>
  <c r="I272" i="5"/>
  <c r="J272" i="5"/>
  <c r="K272" i="5"/>
  <c r="L272" i="5"/>
  <c r="M272" i="5"/>
  <c r="D272" i="5"/>
  <c r="N272" i="5" s="1"/>
  <c r="E264" i="5"/>
  <c r="E279" i="5" s="1"/>
  <c r="F264" i="5"/>
  <c r="F279" i="5" s="1"/>
  <c r="G264" i="5"/>
  <c r="G279" i="5" s="1"/>
  <c r="H264" i="5"/>
  <c r="H279" i="5" s="1"/>
  <c r="I264" i="5"/>
  <c r="I279" i="5" s="1"/>
  <c r="J264" i="5"/>
  <c r="J279" i="5" s="1"/>
  <c r="K264" i="5"/>
  <c r="K279" i="5" s="1"/>
  <c r="L264" i="5"/>
  <c r="L279" i="5" s="1"/>
  <c r="M264" i="5"/>
  <c r="M279" i="5" s="1"/>
  <c r="D264" i="5"/>
  <c r="D279" i="5" s="1"/>
  <c r="N279" i="5" s="1"/>
  <c r="N227" i="5"/>
  <c r="O227" i="5"/>
  <c r="N228" i="5"/>
  <c r="O228" i="5"/>
  <c r="N230" i="5"/>
  <c r="O230" i="5"/>
  <c r="N231" i="5"/>
  <c r="O231" i="5"/>
  <c r="N232" i="5"/>
  <c r="O232" i="5"/>
  <c r="N233" i="5"/>
  <c r="O233" i="5"/>
  <c r="N234" i="5"/>
  <c r="O234" i="5"/>
  <c r="N235" i="5"/>
  <c r="O235" i="5"/>
  <c r="N236" i="5"/>
  <c r="O236" i="5"/>
  <c r="N237" i="5"/>
  <c r="O237" i="5"/>
  <c r="N238" i="5"/>
  <c r="O238" i="5"/>
  <c r="N239" i="5"/>
  <c r="O239" i="5"/>
  <c r="N240" i="5"/>
  <c r="O240" i="5"/>
  <c r="N242" i="5"/>
  <c r="O242" i="5"/>
  <c r="O226" i="5"/>
  <c r="N226" i="5"/>
  <c r="E241" i="5"/>
  <c r="F241" i="5"/>
  <c r="G241" i="5"/>
  <c r="H241" i="5"/>
  <c r="I241" i="5"/>
  <c r="J241" i="5"/>
  <c r="K241" i="5"/>
  <c r="L241" i="5"/>
  <c r="M241" i="5"/>
  <c r="D241" i="5"/>
  <c r="N241" i="5" s="1"/>
  <c r="E229" i="5"/>
  <c r="E243" i="5" s="1"/>
  <c r="F229" i="5"/>
  <c r="F243" i="5" s="1"/>
  <c r="G229" i="5"/>
  <c r="G243" i="5" s="1"/>
  <c r="H229" i="5"/>
  <c r="H243" i="5" s="1"/>
  <c r="I229" i="5"/>
  <c r="I243" i="5" s="1"/>
  <c r="J229" i="5"/>
  <c r="J243" i="5" s="1"/>
  <c r="K229" i="5"/>
  <c r="K243" i="5" s="1"/>
  <c r="L229" i="5"/>
  <c r="L243" i="5" s="1"/>
  <c r="M229" i="5"/>
  <c r="M243" i="5" s="1"/>
  <c r="D229" i="5"/>
  <c r="D243" i="5" s="1"/>
  <c r="N243" i="5" s="1"/>
  <c r="E208" i="5"/>
  <c r="F208" i="5"/>
  <c r="G208" i="5"/>
  <c r="H208" i="5"/>
  <c r="I208" i="5"/>
  <c r="J208" i="5"/>
  <c r="K208" i="5"/>
  <c r="L208" i="5"/>
  <c r="M208" i="5"/>
  <c r="D208" i="5"/>
  <c r="N208" i="5" s="1"/>
  <c r="N209" i="5"/>
  <c r="O209" i="5"/>
  <c r="N182" i="5"/>
  <c r="O182" i="5"/>
  <c r="N183" i="5"/>
  <c r="O183" i="5"/>
  <c r="N184" i="5"/>
  <c r="O184" i="5"/>
  <c r="N185" i="5"/>
  <c r="O185" i="5"/>
  <c r="N186" i="5"/>
  <c r="O186" i="5"/>
  <c r="N187" i="5"/>
  <c r="O187" i="5"/>
  <c r="N189" i="5"/>
  <c r="O189" i="5"/>
  <c r="N190" i="5"/>
  <c r="O190" i="5"/>
  <c r="N191" i="5"/>
  <c r="O191" i="5"/>
  <c r="N194" i="5"/>
  <c r="O194" i="5"/>
  <c r="N195" i="5"/>
  <c r="O195" i="5"/>
  <c r="N196" i="5"/>
  <c r="O196" i="5"/>
  <c r="N197" i="5"/>
  <c r="O197" i="5"/>
  <c r="N198" i="5"/>
  <c r="O198" i="5"/>
  <c r="N199" i="5"/>
  <c r="O199" i="5"/>
  <c r="N200" i="5"/>
  <c r="O200" i="5"/>
  <c r="N201" i="5"/>
  <c r="O201" i="5"/>
  <c r="N202" i="5"/>
  <c r="O202" i="5"/>
  <c r="N203" i="5"/>
  <c r="O203" i="5"/>
  <c r="N204" i="5"/>
  <c r="O204" i="5"/>
  <c r="N205" i="5"/>
  <c r="O205" i="5"/>
  <c r="N206" i="5"/>
  <c r="O206" i="5"/>
  <c r="N210" i="5"/>
  <c r="O210" i="5"/>
  <c r="N211" i="5"/>
  <c r="O211" i="5"/>
  <c r="N212" i="5"/>
  <c r="O212" i="5"/>
  <c r="N213" i="5"/>
  <c r="O213" i="5"/>
  <c r="N214" i="5"/>
  <c r="O214" i="5"/>
  <c r="N215" i="5"/>
  <c r="O215" i="5"/>
  <c r="N217" i="5"/>
  <c r="O217" i="5"/>
  <c r="N218" i="5"/>
  <c r="O218" i="5"/>
  <c r="N219" i="5"/>
  <c r="O219" i="5"/>
  <c r="N207" i="5"/>
  <c r="O207" i="5"/>
  <c r="O181" i="5"/>
  <c r="N181" i="5"/>
  <c r="E216" i="5"/>
  <c r="F216" i="5"/>
  <c r="G216" i="5"/>
  <c r="H216" i="5"/>
  <c r="I216" i="5"/>
  <c r="J216" i="5"/>
  <c r="K216" i="5"/>
  <c r="L216" i="5"/>
  <c r="M216" i="5"/>
  <c r="D216" i="5"/>
  <c r="N216" i="5" s="1"/>
  <c r="E192" i="5"/>
  <c r="F192" i="5"/>
  <c r="G192" i="5"/>
  <c r="H192" i="5"/>
  <c r="I192" i="5"/>
  <c r="J192" i="5"/>
  <c r="K192" i="5"/>
  <c r="L192" i="5"/>
  <c r="M192" i="5"/>
  <c r="D192" i="5"/>
  <c r="N192" i="5" s="1"/>
  <c r="E188" i="5"/>
  <c r="F188" i="5"/>
  <c r="F193" i="5" s="1"/>
  <c r="F220" i="5" s="1"/>
  <c r="G188" i="5"/>
  <c r="G193" i="5" s="1"/>
  <c r="G220" i="5" s="1"/>
  <c r="H188" i="5"/>
  <c r="H193" i="5" s="1"/>
  <c r="H220" i="5" s="1"/>
  <c r="I188" i="5"/>
  <c r="I193" i="5" s="1"/>
  <c r="I220" i="5" s="1"/>
  <c r="J188" i="5"/>
  <c r="J193" i="5" s="1"/>
  <c r="J220" i="5" s="1"/>
  <c r="K188" i="5"/>
  <c r="K193" i="5" s="1"/>
  <c r="K220" i="5" s="1"/>
  <c r="L188" i="5"/>
  <c r="L193" i="5" s="1"/>
  <c r="L220" i="5" s="1"/>
  <c r="M188" i="5"/>
  <c r="M193" i="5" s="1"/>
  <c r="M220" i="5" s="1"/>
  <c r="D188" i="5"/>
  <c r="N188" i="5" s="1"/>
  <c r="N160" i="5"/>
  <c r="O160" i="5"/>
  <c r="N161" i="5"/>
  <c r="O161" i="5"/>
  <c r="N162" i="5"/>
  <c r="O162" i="5"/>
  <c r="N163" i="5"/>
  <c r="O163" i="5"/>
  <c r="N164" i="5"/>
  <c r="O164" i="5"/>
  <c r="N165" i="5"/>
  <c r="O165" i="5"/>
  <c r="N166" i="5"/>
  <c r="O166" i="5"/>
  <c r="N167" i="5"/>
  <c r="O167" i="5"/>
  <c r="N168" i="5"/>
  <c r="O168" i="5"/>
  <c r="N169" i="5"/>
  <c r="O169" i="5"/>
  <c r="N170" i="5"/>
  <c r="O170" i="5"/>
  <c r="N171" i="5"/>
  <c r="O171" i="5"/>
  <c r="N172" i="5"/>
  <c r="O172" i="5"/>
  <c r="N173" i="5"/>
  <c r="O173" i="5"/>
  <c r="N174" i="5"/>
  <c r="O174" i="5"/>
  <c r="O159" i="5"/>
  <c r="N159" i="5"/>
  <c r="E175" i="5"/>
  <c r="F175" i="5"/>
  <c r="G175" i="5"/>
  <c r="H175" i="5"/>
  <c r="I175" i="5"/>
  <c r="J175" i="5"/>
  <c r="K175" i="5"/>
  <c r="L175" i="5"/>
  <c r="M175" i="5"/>
  <c r="D175" i="5"/>
  <c r="N175" i="5" s="1"/>
  <c r="N119" i="5"/>
  <c r="O119" i="5"/>
  <c r="N120" i="5"/>
  <c r="O120" i="5"/>
  <c r="N121" i="5"/>
  <c r="O121" i="5"/>
  <c r="N122" i="5"/>
  <c r="O122" i="5"/>
  <c r="N123" i="5"/>
  <c r="O123" i="5"/>
  <c r="N124" i="5"/>
  <c r="O124" i="5"/>
  <c r="N125" i="5"/>
  <c r="O125" i="5"/>
  <c r="N126" i="5"/>
  <c r="O126" i="5"/>
  <c r="N127" i="5"/>
  <c r="O127" i="5"/>
  <c r="N128" i="5"/>
  <c r="O128" i="5"/>
  <c r="N129" i="5"/>
  <c r="O129" i="5"/>
  <c r="N130" i="5"/>
  <c r="O130" i="5"/>
  <c r="N131" i="5"/>
  <c r="O131" i="5"/>
  <c r="N132" i="5"/>
  <c r="O132" i="5"/>
  <c r="N133" i="5"/>
  <c r="O133" i="5"/>
  <c r="N134" i="5"/>
  <c r="O134" i="5"/>
  <c r="N135" i="5"/>
  <c r="O135" i="5"/>
  <c r="N136" i="5"/>
  <c r="O136" i="5"/>
  <c r="N137" i="5"/>
  <c r="O137" i="5"/>
  <c r="N138" i="5"/>
  <c r="O138" i="5"/>
  <c r="N140" i="5"/>
  <c r="O140" i="5"/>
  <c r="N141" i="5"/>
  <c r="O141" i="5"/>
  <c r="N142" i="5"/>
  <c r="O142" i="5"/>
  <c r="N143" i="5"/>
  <c r="O143" i="5"/>
  <c r="N144" i="5"/>
  <c r="O144" i="5"/>
  <c r="N145" i="5"/>
  <c r="O145" i="5"/>
  <c r="N146" i="5"/>
  <c r="O146" i="5"/>
  <c r="N148" i="5"/>
  <c r="O148" i="5"/>
  <c r="N149" i="5"/>
  <c r="O149" i="5"/>
  <c r="N150" i="5"/>
  <c r="O150" i="5"/>
  <c r="O118" i="5"/>
  <c r="N118" i="5"/>
  <c r="E147" i="5"/>
  <c r="F147" i="5"/>
  <c r="G147" i="5"/>
  <c r="H147" i="5"/>
  <c r="I147" i="5"/>
  <c r="J147" i="5"/>
  <c r="K147" i="5"/>
  <c r="L147" i="5"/>
  <c r="M147" i="5"/>
  <c r="D147" i="5"/>
  <c r="E139" i="5"/>
  <c r="F139" i="5"/>
  <c r="G139" i="5"/>
  <c r="H139" i="5"/>
  <c r="I139" i="5"/>
  <c r="J139" i="5"/>
  <c r="K139" i="5"/>
  <c r="L139" i="5"/>
  <c r="M139" i="5"/>
  <c r="D139" i="5"/>
  <c r="E79" i="5"/>
  <c r="F79" i="5"/>
  <c r="G79" i="5"/>
  <c r="H79" i="5"/>
  <c r="I79" i="5"/>
  <c r="J79" i="5"/>
  <c r="K79" i="5"/>
  <c r="L79" i="5"/>
  <c r="M79" i="5"/>
  <c r="D79" i="5"/>
  <c r="E104" i="5"/>
  <c r="F104" i="5"/>
  <c r="G104" i="5"/>
  <c r="H104" i="5"/>
  <c r="I104" i="5"/>
  <c r="J104" i="5"/>
  <c r="K104" i="5"/>
  <c r="L104" i="5"/>
  <c r="M104" i="5"/>
  <c r="D104" i="5"/>
  <c r="E94" i="5"/>
  <c r="F94" i="5"/>
  <c r="G94" i="5"/>
  <c r="H94" i="5"/>
  <c r="I94" i="5"/>
  <c r="J94" i="5"/>
  <c r="K94" i="5"/>
  <c r="L94" i="5"/>
  <c r="M94" i="5"/>
  <c r="D94" i="5"/>
  <c r="N69" i="5"/>
  <c r="O69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77" i="5"/>
  <c r="O77" i="5"/>
  <c r="O79" i="5"/>
  <c r="N78" i="5"/>
  <c r="O78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O99" i="5"/>
  <c r="N100" i="5"/>
  <c r="O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O68" i="5"/>
  <c r="N68" i="5"/>
  <c r="N79" i="5"/>
  <c r="D57" i="5"/>
  <c r="E57" i="5"/>
  <c r="F57" i="5"/>
  <c r="G57" i="5"/>
  <c r="H57" i="5"/>
  <c r="I57" i="5"/>
  <c r="J57" i="5"/>
  <c r="K57" i="5"/>
  <c r="L57" i="5"/>
  <c r="M57" i="5"/>
  <c r="N57" i="5"/>
  <c r="E50" i="5"/>
  <c r="F50" i="5"/>
  <c r="G50" i="5"/>
  <c r="H50" i="5"/>
  <c r="I50" i="5"/>
  <c r="J50" i="5"/>
  <c r="K50" i="5"/>
  <c r="L50" i="5"/>
  <c r="M50" i="5"/>
  <c r="D50" i="5"/>
  <c r="N50" i="5" s="1"/>
  <c r="E34" i="5"/>
  <c r="F34" i="5"/>
  <c r="G34" i="5"/>
  <c r="H34" i="5"/>
  <c r="I34" i="5"/>
  <c r="J34" i="5"/>
  <c r="K34" i="5"/>
  <c r="L34" i="5"/>
  <c r="M34" i="5"/>
  <c r="D34" i="5"/>
  <c r="E29" i="5"/>
  <c r="F29" i="5"/>
  <c r="G29" i="5"/>
  <c r="H29" i="5"/>
  <c r="I29" i="5"/>
  <c r="J29" i="5"/>
  <c r="K29" i="5"/>
  <c r="L29" i="5"/>
  <c r="M29" i="5"/>
  <c r="D29" i="5"/>
  <c r="N29" i="5" s="1"/>
  <c r="E26" i="5"/>
  <c r="F26" i="5"/>
  <c r="G26" i="5"/>
  <c r="H26" i="5"/>
  <c r="I26" i="5"/>
  <c r="J26" i="5"/>
  <c r="K26" i="5"/>
  <c r="L26" i="5"/>
  <c r="M26" i="5"/>
  <c r="D26" i="5"/>
  <c r="E20" i="5"/>
  <c r="F20" i="5"/>
  <c r="G20" i="5"/>
  <c r="H20" i="5"/>
  <c r="I20" i="5"/>
  <c r="J20" i="5"/>
  <c r="K20" i="5"/>
  <c r="L20" i="5"/>
  <c r="M20" i="5"/>
  <c r="D20" i="5"/>
  <c r="N20" i="5" s="1"/>
  <c r="N5" i="5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7" i="5"/>
  <c r="O17" i="5"/>
  <c r="N18" i="5"/>
  <c r="O18" i="5"/>
  <c r="N19" i="5"/>
  <c r="O19" i="5"/>
  <c r="O20" i="5"/>
  <c r="N21" i="5"/>
  <c r="O21" i="5"/>
  <c r="N23" i="5"/>
  <c r="O23" i="5"/>
  <c r="N24" i="5"/>
  <c r="O24" i="5"/>
  <c r="N25" i="5"/>
  <c r="O25" i="5"/>
  <c r="N26" i="5"/>
  <c r="N27" i="5"/>
  <c r="O27" i="5"/>
  <c r="N28" i="5"/>
  <c r="O28" i="5"/>
  <c r="N30" i="5"/>
  <c r="O30" i="5"/>
  <c r="N31" i="5"/>
  <c r="O31" i="5"/>
  <c r="N32" i="5"/>
  <c r="O32" i="5"/>
  <c r="N33" i="5"/>
  <c r="O33" i="5"/>
  <c r="N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1" i="5"/>
  <c r="O51" i="5"/>
  <c r="N52" i="5"/>
  <c r="O52" i="5"/>
  <c r="N53" i="5"/>
  <c r="O53" i="5"/>
  <c r="N54" i="5"/>
  <c r="O54" i="5"/>
  <c r="N55" i="5"/>
  <c r="O55" i="5"/>
  <c r="N56" i="5"/>
  <c r="O56" i="5"/>
  <c r="O4" i="5"/>
  <c r="N4" i="5"/>
  <c r="E16" i="5"/>
  <c r="F16" i="5"/>
  <c r="G16" i="5"/>
  <c r="H16" i="5"/>
  <c r="I16" i="5"/>
  <c r="J16" i="5"/>
  <c r="K16" i="5"/>
  <c r="L16" i="5"/>
  <c r="M16" i="5"/>
  <c r="D16" i="5"/>
  <c r="N16" i="5" s="1"/>
  <c r="P75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M70" i="4"/>
  <c r="J70" i="4"/>
  <c r="G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70" i="4"/>
  <c r="C95" i="4"/>
  <c r="E95" i="4"/>
  <c r="F95" i="4"/>
  <c r="K95" i="4"/>
  <c r="L95" i="4"/>
  <c r="N95" i="4"/>
  <c r="O95" i="4"/>
  <c r="B95" i="4"/>
  <c r="O57" i="4"/>
  <c r="N57" i="4"/>
  <c r="L57" i="4"/>
  <c r="K57" i="4"/>
  <c r="I57" i="4"/>
  <c r="H57" i="4"/>
  <c r="F57" i="4"/>
  <c r="E57" i="4"/>
  <c r="C57" i="4"/>
  <c r="B57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D57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P4" i="4"/>
  <c r="M4" i="4"/>
  <c r="J4" i="4"/>
  <c r="G4" i="4"/>
  <c r="D4" i="4"/>
  <c r="D95" i="4" l="1"/>
  <c r="P95" i="4"/>
  <c r="M95" i="4"/>
  <c r="J95" i="4"/>
  <c r="G95" i="4"/>
  <c r="D336" i="5"/>
  <c r="N334" i="5"/>
  <c r="D343" i="5"/>
  <c r="N343" i="5" s="1"/>
  <c r="N340" i="5"/>
  <c r="E336" i="5"/>
  <c r="O334" i="5"/>
  <c r="E343" i="5"/>
  <c r="O343" i="5" s="1"/>
  <c r="O340" i="5"/>
  <c r="O346" i="5"/>
  <c r="P346" i="5" s="1"/>
  <c r="O350" i="5"/>
  <c r="P350" i="5" s="1"/>
  <c r="N147" i="5"/>
  <c r="D151" i="5"/>
  <c r="L151" i="5"/>
  <c r="J151" i="5"/>
  <c r="H151" i="5"/>
  <c r="F151" i="5"/>
  <c r="M151" i="5"/>
  <c r="K151" i="5"/>
  <c r="I151" i="5"/>
  <c r="G151" i="5"/>
  <c r="E151" i="5"/>
  <c r="L22" i="5"/>
  <c r="L58" i="5" s="1"/>
  <c r="J22" i="5"/>
  <c r="J58" i="5" s="1"/>
  <c r="H22" i="5"/>
  <c r="H58" i="5" s="1"/>
  <c r="F22" i="5"/>
  <c r="F58" i="5" s="1"/>
  <c r="P24" i="5"/>
  <c r="P79" i="5"/>
  <c r="P72" i="5"/>
  <c r="P71" i="5"/>
  <c r="P70" i="5"/>
  <c r="P69" i="5"/>
  <c r="P146" i="5"/>
  <c r="P144" i="5"/>
  <c r="P142" i="5"/>
  <c r="P141" i="5"/>
  <c r="P140" i="5"/>
  <c r="P137" i="5"/>
  <c r="P136" i="5"/>
  <c r="P134" i="5"/>
  <c r="P133" i="5"/>
  <c r="P132" i="5"/>
  <c r="P131" i="5"/>
  <c r="P130" i="5"/>
  <c r="P129" i="5"/>
  <c r="P125" i="5"/>
  <c r="P124" i="5"/>
  <c r="P123" i="5"/>
  <c r="P122" i="5"/>
  <c r="P121" i="5"/>
  <c r="P119" i="5"/>
  <c r="P159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217" i="5"/>
  <c r="P215" i="5"/>
  <c r="P212" i="5"/>
  <c r="P211" i="5"/>
  <c r="P210" i="5"/>
  <c r="P206" i="5"/>
  <c r="P204" i="5"/>
  <c r="P202" i="5"/>
  <c r="P201" i="5"/>
  <c r="P199" i="5"/>
  <c r="P197" i="5"/>
  <c r="P195" i="5"/>
  <c r="P191" i="5"/>
  <c r="P190" i="5"/>
  <c r="P187" i="5"/>
  <c r="P184" i="5"/>
  <c r="P183" i="5"/>
  <c r="P182" i="5"/>
  <c r="P209" i="5"/>
  <c r="P226" i="5"/>
  <c r="P242" i="5"/>
  <c r="P240" i="5"/>
  <c r="P239" i="5"/>
  <c r="P238" i="5"/>
  <c r="P237" i="5"/>
  <c r="P236" i="5"/>
  <c r="P235" i="5"/>
  <c r="P234" i="5"/>
  <c r="P233" i="5"/>
  <c r="P227" i="5"/>
  <c r="P250" i="5"/>
  <c r="P278" i="5"/>
  <c r="P277" i="5"/>
  <c r="P276" i="5"/>
  <c r="P275" i="5"/>
  <c r="P274" i="5"/>
  <c r="P273" i="5"/>
  <c r="P271" i="5"/>
  <c r="P270" i="5"/>
  <c r="P269" i="5"/>
  <c r="P268" i="5"/>
  <c r="P267" i="5"/>
  <c r="P266" i="5"/>
  <c r="P263" i="5"/>
  <c r="P259" i="5"/>
  <c r="P258" i="5"/>
  <c r="P257" i="5"/>
  <c r="P256" i="5"/>
  <c r="P255" i="5"/>
  <c r="P254" i="5"/>
  <c r="P251" i="5"/>
  <c r="P296" i="5"/>
  <c r="P314" i="5"/>
  <c r="P313" i="5"/>
  <c r="P311" i="5"/>
  <c r="P308" i="5"/>
  <c r="P307" i="5"/>
  <c r="P306" i="5"/>
  <c r="P305" i="5"/>
  <c r="P302" i="5"/>
  <c r="P301" i="5"/>
  <c r="P300" i="5"/>
  <c r="P297" i="5"/>
  <c r="P327" i="5"/>
  <c r="P196" i="5"/>
  <c r="P194" i="5"/>
  <c r="P365" i="5"/>
  <c r="P299" i="5"/>
  <c r="P298" i="5"/>
  <c r="P316" i="5"/>
  <c r="P265" i="5"/>
  <c r="P253" i="5"/>
  <c r="P252" i="5"/>
  <c r="O309" i="5"/>
  <c r="O315" i="5"/>
  <c r="P312" i="5"/>
  <c r="P315" i="5"/>
  <c r="P232" i="5"/>
  <c r="P231" i="5"/>
  <c r="P230" i="5"/>
  <c r="P228" i="5"/>
  <c r="P262" i="5"/>
  <c r="P261" i="5"/>
  <c r="P260" i="5"/>
  <c r="P310" i="5"/>
  <c r="N309" i="5"/>
  <c r="P309" i="5" s="1"/>
  <c r="E317" i="5"/>
  <c r="O317" i="5" s="1"/>
  <c r="P317" i="5" s="1"/>
  <c r="P304" i="5"/>
  <c r="P303" i="5"/>
  <c r="O279" i="5"/>
  <c r="O272" i="5"/>
  <c r="P279" i="5"/>
  <c r="P272" i="5"/>
  <c r="O264" i="5"/>
  <c r="N264" i="5"/>
  <c r="P264" i="5" s="1"/>
  <c r="O241" i="5"/>
  <c r="P241" i="5" s="1"/>
  <c r="O243" i="5"/>
  <c r="P243" i="5" s="1"/>
  <c r="O229" i="5"/>
  <c r="N229" i="5"/>
  <c r="P75" i="5"/>
  <c r="P74" i="5"/>
  <c r="P73" i="5"/>
  <c r="O57" i="5"/>
  <c r="P98" i="5"/>
  <c r="P92" i="5"/>
  <c r="P91" i="5"/>
  <c r="O208" i="5"/>
  <c r="P208" i="5" s="1"/>
  <c r="P207" i="5"/>
  <c r="P219" i="5"/>
  <c r="P218" i="5"/>
  <c r="P90" i="5"/>
  <c r="P80" i="5"/>
  <c r="P181" i="5"/>
  <c r="O26" i="5"/>
  <c r="P26" i="5" s="1"/>
  <c r="O29" i="5"/>
  <c r="O34" i="5"/>
  <c r="O50" i="5"/>
  <c r="P50" i="5" s="1"/>
  <c r="O188" i="5"/>
  <c r="O192" i="5"/>
  <c r="P192" i="5" s="1"/>
  <c r="O216" i="5"/>
  <c r="P216" i="5" s="1"/>
  <c r="P200" i="5"/>
  <c r="P188" i="5"/>
  <c r="M22" i="5"/>
  <c r="M58" i="5" s="1"/>
  <c r="K22" i="5"/>
  <c r="K58" i="5" s="1"/>
  <c r="I22" i="5"/>
  <c r="I58" i="5" s="1"/>
  <c r="G22" i="5"/>
  <c r="G58" i="5" s="1"/>
  <c r="E22" i="5"/>
  <c r="O22" i="5" s="1"/>
  <c r="P56" i="5"/>
  <c r="P55" i="5"/>
  <c r="P54" i="5"/>
  <c r="P53" i="5"/>
  <c r="P48" i="5"/>
  <c r="P46" i="5"/>
  <c r="P45" i="5"/>
  <c r="P44" i="5"/>
  <c r="P40" i="5"/>
  <c r="P38" i="5"/>
  <c r="P33" i="5"/>
  <c r="P31" i="5"/>
  <c r="P30" i="5"/>
  <c r="P28" i="5"/>
  <c r="P27" i="5"/>
  <c r="P25" i="5"/>
  <c r="P19" i="5"/>
  <c r="P18" i="5"/>
  <c r="P17" i="5"/>
  <c r="P15" i="5"/>
  <c r="P14" i="5"/>
  <c r="P13" i="5"/>
  <c r="P12" i="5"/>
  <c r="P11" i="5"/>
  <c r="P68" i="5"/>
  <c r="P89" i="5"/>
  <c r="P88" i="5"/>
  <c r="P87" i="5"/>
  <c r="P86" i="5"/>
  <c r="P85" i="5"/>
  <c r="P83" i="5"/>
  <c r="P82" i="5"/>
  <c r="P81" i="5"/>
  <c r="E193" i="5"/>
  <c r="E220" i="5" s="1"/>
  <c r="P213" i="5"/>
  <c r="P203" i="5"/>
  <c r="P198" i="5"/>
  <c r="D193" i="5"/>
  <c r="D220" i="5" s="1"/>
  <c r="P214" i="5"/>
  <c r="P205" i="5"/>
  <c r="P189" i="5"/>
  <c r="P186" i="5"/>
  <c r="P185" i="5"/>
  <c r="P120" i="5"/>
  <c r="O175" i="5"/>
  <c r="P175" i="5" s="1"/>
  <c r="P138" i="5"/>
  <c r="P118" i="5"/>
  <c r="P150" i="5"/>
  <c r="P149" i="5"/>
  <c r="P148" i="5"/>
  <c r="P128" i="5"/>
  <c r="P127" i="5"/>
  <c r="P126" i="5"/>
  <c r="O147" i="5"/>
  <c r="O151" i="5" s="1"/>
  <c r="P135" i="5"/>
  <c r="P143" i="5"/>
  <c r="O139" i="5"/>
  <c r="P145" i="5"/>
  <c r="N139" i="5"/>
  <c r="P103" i="5"/>
  <c r="P99" i="5"/>
  <c r="D109" i="5"/>
  <c r="L109" i="5"/>
  <c r="J109" i="5"/>
  <c r="H109" i="5"/>
  <c r="F109" i="5"/>
  <c r="M109" i="5"/>
  <c r="K109" i="5"/>
  <c r="I109" i="5"/>
  <c r="G109" i="5"/>
  <c r="E109" i="5"/>
  <c r="P105" i="5"/>
  <c r="P104" i="5"/>
  <c r="P96" i="5"/>
  <c r="P95" i="5"/>
  <c r="P94" i="5"/>
  <c r="P93" i="5"/>
  <c r="P78" i="5"/>
  <c r="P49" i="5"/>
  <c r="P37" i="5"/>
  <c r="P36" i="5"/>
  <c r="P35" i="5"/>
  <c r="P23" i="5"/>
  <c r="P21" i="5"/>
  <c r="P108" i="5"/>
  <c r="P107" i="5"/>
  <c r="P106" i="5"/>
  <c r="P102" i="5"/>
  <c r="P101" i="5"/>
  <c r="P100" i="5"/>
  <c r="P97" i="5"/>
  <c r="P77" i="5"/>
  <c r="P76" i="5"/>
  <c r="P4" i="5"/>
  <c r="P52" i="5"/>
  <c r="P51" i="5"/>
  <c r="P47" i="5"/>
  <c r="P43" i="5"/>
  <c r="P42" i="5"/>
  <c r="P41" i="5"/>
  <c r="P32" i="5"/>
  <c r="P10" i="5"/>
  <c r="P9" i="5"/>
  <c r="P8" i="5"/>
  <c r="P7" i="5"/>
  <c r="P5" i="5"/>
  <c r="P84" i="5"/>
  <c r="P39" i="5"/>
  <c r="E58" i="5"/>
  <c r="O58" i="5" s="1"/>
  <c r="O16" i="5"/>
  <c r="P16" i="5" s="1"/>
  <c r="D22" i="5"/>
  <c r="P6" i="5"/>
  <c r="P57" i="5"/>
  <c r="P34" i="5"/>
  <c r="P29" i="5"/>
  <c r="P20" i="5"/>
  <c r="N151" i="5" l="1"/>
  <c r="D351" i="5"/>
  <c r="N336" i="5"/>
  <c r="P343" i="5"/>
  <c r="E351" i="5"/>
  <c r="O336" i="5"/>
  <c r="O351" i="5" s="1"/>
  <c r="P340" i="5"/>
  <c r="P334" i="5"/>
  <c r="P147" i="5"/>
  <c r="P229" i="5"/>
  <c r="O193" i="5"/>
  <c r="O220" i="5"/>
  <c r="N193" i="5"/>
  <c r="N220" i="5"/>
  <c r="P193" i="5"/>
  <c r="O109" i="5"/>
  <c r="P139" i="5"/>
  <c r="P151" i="5" s="1"/>
  <c r="N109" i="5"/>
  <c r="D58" i="5"/>
  <c r="N58" i="5" s="1"/>
  <c r="P58" i="5" s="1"/>
  <c r="N22" i="5"/>
  <c r="P22" i="5" s="1"/>
  <c r="P336" i="5" l="1"/>
  <c r="P351" i="5" s="1"/>
  <c r="N351" i="5"/>
  <c r="P220" i="5"/>
  <c r="P109" i="5"/>
  <c r="H75" i="3"/>
  <c r="G75" i="3"/>
  <c r="E75" i="3"/>
  <c r="D75" i="3"/>
  <c r="H76" i="3"/>
  <c r="G76" i="3"/>
  <c r="E76" i="3"/>
  <c r="D76" i="3"/>
  <c r="H77" i="3"/>
  <c r="G77" i="3"/>
  <c r="E77" i="3"/>
  <c r="D77" i="3"/>
  <c r="H79" i="3"/>
  <c r="G79" i="3"/>
  <c r="E79" i="3"/>
  <c r="D79" i="3"/>
  <c r="H78" i="3"/>
  <c r="G78" i="3"/>
  <c r="E78" i="3"/>
  <c r="D78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I6" i="3"/>
  <c r="F6" i="3"/>
  <c r="D155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55" i="2" s="1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53" i="2" s="1"/>
  <c r="L146" i="2"/>
  <c r="L154" i="2" s="1"/>
  <c r="L147" i="2"/>
  <c r="L148" i="2"/>
  <c r="L149" i="2"/>
  <c r="L150" i="2"/>
  <c r="L152" i="2" s="1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55" i="2" s="1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53" i="2" s="1"/>
  <c r="I146" i="2"/>
  <c r="I154" i="2" s="1"/>
  <c r="I147" i="2"/>
  <c r="I148" i="2"/>
  <c r="I149" i="2"/>
  <c r="I150" i="2"/>
  <c r="I152" i="2" s="1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55" i="2" s="1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53" i="2" s="1"/>
  <c r="F146" i="2"/>
  <c r="F154" i="2" s="1"/>
  <c r="F147" i="2"/>
  <c r="F148" i="2"/>
  <c r="F149" i="2"/>
  <c r="F150" i="2"/>
  <c r="F152" i="2" s="1"/>
  <c r="L88" i="2"/>
  <c r="I88" i="2"/>
  <c r="F88" i="2"/>
  <c r="K71" i="2"/>
  <c r="J71" i="2"/>
  <c r="H71" i="2"/>
  <c r="G71" i="2"/>
  <c r="E71" i="2"/>
  <c r="D71" i="2"/>
  <c r="K72" i="2"/>
  <c r="J72" i="2"/>
  <c r="H72" i="2"/>
  <c r="G72" i="2"/>
  <c r="E72" i="2"/>
  <c r="D72" i="2"/>
  <c r="K73" i="2"/>
  <c r="J73" i="2"/>
  <c r="H73" i="2"/>
  <c r="G73" i="2"/>
  <c r="E73" i="2"/>
  <c r="D73" i="2"/>
  <c r="K75" i="2"/>
  <c r="J75" i="2"/>
  <c r="H75" i="2"/>
  <c r="G7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L4" i="2"/>
  <c r="I4" i="2"/>
  <c r="F4" i="2"/>
  <c r="E75" i="2"/>
  <c r="D75" i="2"/>
  <c r="E74" i="2"/>
  <c r="G74" i="2"/>
  <c r="H74" i="2"/>
  <c r="J74" i="2"/>
  <c r="K74" i="2"/>
  <c r="D74" i="2"/>
  <c r="K125" i="1"/>
  <c r="J125" i="1"/>
  <c r="H125" i="1"/>
  <c r="G125" i="1"/>
  <c r="E125" i="1"/>
  <c r="D125" i="1"/>
  <c r="K76" i="1"/>
  <c r="K162" i="1" s="1"/>
  <c r="J76" i="1"/>
  <c r="J162" i="1" s="1"/>
  <c r="H76" i="1"/>
  <c r="H162" i="1" s="1"/>
  <c r="G76" i="1"/>
  <c r="G162" i="1" s="1"/>
  <c r="E76" i="1"/>
  <c r="E162" i="1" s="1"/>
  <c r="D76" i="1"/>
  <c r="D162" i="1" s="1"/>
  <c r="K126" i="1"/>
  <c r="J126" i="1"/>
  <c r="H126" i="1"/>
  <c r="I126" i="1" s="1"/>
  <c r="G126" i="1"/>
  <c r="E126" i="1"/>
  <c r="D126" i="1"/>
  <c r="K77" i="1"/>
  <c r="J77" i="1"/>
  <c r="H77" i="1"/>
  <c r="G77" i="1"/>
  <c r="E77" i="1"/>
  <c r="D77" i="1"/>
  <c r="K127" i="1"/>
  <c r="J127" i="1"/>
  <c r="H127" i="1"/>
  <c r="G127" i="1"/>
  <c r="E127" i="1"/>
  <c r="D127" i="1"/>
  <c r="K78" i="1"/>
  <c r="K164" i="1" s="1"/>
  <c r="J78" i="1"/>
  <c r="J164" i="1" s="1"/>
  <c r="H78" i="1"/>
  <c r="H164" i="1" s="1"/>
  <c r="G78" i="1"/>
  <c r="G164" i="1" s="1"/>
  <c r="E78" i="1"/>
  <c r="E164" i="1" s="1"/>
  <c r="D78" i="1"/>
  <c r="D164" i="1" s="1"/>
  <c r="K129" i="1"/>
  <c r="J129" i="1"/>
  <c r="H129" i="1"/>
  <c r="G129" i="1"/>
  <c r="E129" i="1"/>
  <c r="D129" i="1"/>
  <c r="K80" i="1"/>
  <c r="K166" i="1" s="1"/>
  <c r="J80" i="1"/>
  <c r="J166" i="1" s="1"/>
  <c r="H80" i="1"/>
  <c r="H166" i="1" s="1"/>
  <c r="G80" i="1"/>
  <c r="G166" i="1" s="1"/>
  <c r="E80" i="1"/>
  <c r="E166" i="1" s="1"/>
  <c r="D80" i="1"/>
  <c r="D166" i="1" s="1"/>
  <c r="K128" i="1"/>
  <c r="L128" i="1" s="1"/>
  <c r="J128" i="1"/>
  <c r="H128" i="1"/>
  <c r="G128" i="1"/>
  <c r="E128" i="1"/>
  <c r="D128" i="1"/>
  <c r="K79" i="1"/>
  <c r="K165" i="1" s="1"/>
  <c r="J79" i="1"/>
  <c r="J165" i="1" s="1"/>
  <c r="H79" i="1"/>
  <c r="H165" i="1" s="1"/>
  <c r="G79" i="1"/>
  <c r="G165" i="1" s="1"/>
  <c r="E79" i="1"/>
  <c r="E165" i="1" s="1"/>
  <c r="D79" i="1"/>
  <c r="D165" i="1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8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6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8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I4" i="1"/>
  <c r="F4" i="1"/>
  <c r="I78" i="1" l="1"/>
  <c r="L80" i="1"/>
  <c r="L76" i="1"/>
  <c r="F165" i="1"/>
  <c r="I165" i="1"/>
  <c r="L165" i="1"/>
  <c r="F128" i="1"/>
  <c r="F166" i="1"/>
  <c r="I166" i="1"/>
  <c r="I129" i="1"/>
  <c r="L129" i="1"/>
  <c r="F164" i="1"/>
  <c r="I164" i="1"/>
  <c r="L164" i="1"/>
  <c r="I127" i="1"/>
  <c r="L127" i="1"/>
  <c r="F162" i="1"/>
  <c r="I125" i="1"/>
  <c r="L125" i="1"/>
  <c r="F151" i="2"/>
  <c r="I151" i="2"/>
  <c r="L151" i="2"/>
  <c r="D156" i="2"/>
  <c r="E156" i="2"/>
  <c r="H156" i="2"/>
  <c r="K156" i="2"/>
  <c r="G156" i="2"/>
  <c r="I156" i="2" s="1"/>
  <c r="J156" i="2"/>
  <c r="L156" i="2" s="1"/>
  <c r="E80" i="3"/>
  <c r="H80" i="3"/>
  <c r="D80" i="3"/>
  <c r="G80" i="3"/>
  <c r="F80" i="3"/>
  <c r="F126" i="1"/>
  <c r="D163" i="1"/>
  <c r="F163" i="1"/>
  <c r="G163" i="1"/>
  <c r="J163" i="1"/>
  <c r="E163" i="1"/>
  <c r="H163" i="1"/>
  <c r="K163" i="1"/>
  <c r="F80" i="1"/>
  <c r="F78" i="1"/>
  <c r="F76" i="1"/>
  <c r="I79" i="1"/>
  <c r="I77" i="1"/>
  <c r="I163" i="1" s="1"/>
  <c r="L79" i="1"/>
  <c r="L77" i="1"/>
  <c r="L163" i="1" s="1"/>
  <c r="L162" i="1"/>
  <c r="E167" i="1"/>
  <c r="H167" i="1"/>
  <c r="K167" i="1"/>
  <c r="F167" i="1"/>
  <c r="I162" i="1"/>
  <c r="E76" i="2"/>
  <c r="H76" i="2"/>
  <c r="K76" i="2"/>
  <c r="F74" i="2"/>
  <c r="F75" i="2"/>
  <c r="D76" i="2"/>
  <c r="F76" i="2" s="1"/>
  <c r="G76" i="2"/>
  <c r="J76" i="2"/>
  <c r="L76" i="2" s="1"/>
  <c r="J167" i="1"/>
  <c r="D167" i="1"/>
  <c r="G167" i="1"/>
  <c r="L74" i="2"/>
  <c r="I74" i="2"/>
  <c r="L166" i="1"/>
  <c r="I76" i="2" l="1"/>
  <c r="F156" i="2"/>
  <c r="I80" i="3"/>
  <c r="I167" i="1"/>
  <c r="L167" i="1"/>
</calcChain>
</file>

<file path=xl/sharedStrings.xml><?xml version="1.0" encoding="utf-8"?>
<sst xmlns="http://schemas.openxmlformats.org/spreadsheetml/2006/main" count="2412" uniqueCount="794">
  <si>
    <t>طلاب</t>
  </si>
  <si>
    <t>مستجدون</t>
  </si>
  <si>
    <t>متخرجون</t>
  </si>
  <si>
    <t>ذكور</t>
  </si>
  <si>
    <t>إناث</t>
  </si>
  <si>
    <t>مجموع</t>
  </si>
  <si>
    <t>الطب البشري</t>
  </si>
  <si>
    <t>دمشق</t>
  </si>
  <si>
    <t>حلب</t>
  </si>
  <si>
    <t>الفرات(ديرالزور)</t>
  </si>
  <si>
    <t>تشرين</t>
  </si>
  <si>
    <t>البعث</t>
  </si>
  <si>
    <t>طب الأسنان</t>
  </si>
  <si>
    <t>الصيدلة</t>
  </si>
  <si>
    <t>الهندسة المدنية</t>
  </si>
  <si>
    <t>الهندسة المعمارية</t>
  </si>
  <si>
    <t>الهندسة الكهربائية</t>
  </si>
  <si>
    <t>الهندسة الميكانيكية</t>
  </si>
  <si>
    <t>الهندسة المعلوماتية</t>
  </si>
  <si>
    <t>الهندسة البترولية والكيميائية</t>
  </si>
  <si>
    <t>دمشق(السويداء)</t>
  </si>
  <si>
    <t>حلب(ادلب)</t>
  </si>
  <si>
    <t>الزراعة</t>
  </si>
  <si>
    <t>هندسة تقنية</t>
  </si>
  <si>
    <t>الطب البيطري</t>
  </si>
  <si>
    <t>العلوم</t>
  </si>
  <si>
    <t>الآداب والعلوم الإنسانية</t>
  </si>
  <si>
    <t>دمشق(درعا)</t>
  </si>
  <si>
    <t>الفرات(الحسكة)</t>
  </si>
  <si>
    <t>الفرات(الرقة)</t>
  </si>
  <si>
    <t>تشرين(طرطوس)</t>
  </si>
  <si>
    <t>التربية</t>
  </si>
  <si>
    <t xml:space="preserve"> الفرات(الرقة)</t>
  </si>
  <si>
    <t>الاقتصاد</t>
  </si>
  <si>
    <t>البعث(حماه)</t>
  </si>
  <si>
    <t>الحقوق</t>
  </si>
  <si>
    <t>أعداد الطلاب والمستجدين والخرجين للعام الدراسي 2005/2006 مرحلة جامعية أولى</t>
  </si>
  <si>
    <t>التمريض</t>
  </si>
  <si>
    <t>العلوم السياسية</t>
  </si>
  <si>
    <t>الفنون الجميلة</t>
  </si>
  <si>
    <t>الشريعة</t>
  </si>
  <si>
    <t>السياحة</t>
  </si>
  <si>
    <t>التربية الرياضية</t>
  </si>
  <si>
    <t>التربية الموسيقية</t>
  </si>
  <si>
    <t>الفرات</t>
  </si>
  <si>
    <t>المجموع العام</t>
  </si>
  <si>
    <t>العلوم الجيولوجية</t>
  </si>
  <si>
    <t>علوم الحياة</t>
  </si>
  <si>
    <t>الرياضيات</t>
  </si>
  <si>
    <t>فيزياء</t>
  </si>
  <si>
    <t>كيمياء</t>
  </si>
  <si>
    <t>إحصاء رياضي</t>
  </si>
  <si>
    <t>اللغة العربية</t>
  </si>
  <si>
    <t>الفرات(دير الزور)</t>
  </si>
  <si>
    <t>اللغة الإنكليزية</t>
  </si>
  <si>
    <t>اللغة الفرنسية</t>
  </si>
  <si>
    <t>اللغة اليابانية</t>
  </si>
  <si>
    <t xml:space="preserve">اللغة التركية </t>
  </si>
  <si>
    <t>اللغة الفارسية</t>
  </si>
  <si>
    <t>الدراسات الفلسفية والاجتماعية</t>
  </si>
  <si>
    <t>المكتبات</t>
  </si>
  <si>
    <t>الجغرافيا</t>
  </si>
  <si>
    <t>التاريخ</t>
  </si>
  <si>
    <t>الصحافة</t>
  </si>
  <si>
    <t>الآثار</t>
  </si>
  <si>
    <t xml:space="preserve">الفنون الجميلة </t>
  </si>
  <si>
    <t>علوم صحية</t>
  </si>
  <si>
    <t>المجموع</t>
  </si>
  <si>
    <t>طلاب الدراسات العليا للعام الدراسي 2005/2006</t>
  </si>
  <si>
    <t>دبلوم</t>
  </si>
  <si>
    <t>ماجستير</t>
  </si>
  <si>
    <t>دكتوراه</t>
  </si>
  <si>
    <t>هندسة معلوماتية</t>
  </si>
  <si>
    <t>هندسة كهرباء</t>
  </si>
  <si>
    <t>هندسة ميكانيك</t>
  </si>
  <si>
    <t>هندسة كيميائية وبترولية</t>
  </si>
  <si>
    <t>دبلوم التأهيل التربوي</t>
  </si>
  <si>
    <t>معهد التنمية الإدارية</t>
  </si>
  <si>
    <t>المعهد العالي لبحوث الليزر</t>
  </si>
  <si>
    <t>معهد التراث</t>
  </si>
  <si>
    <t>خريجو الدراسات العليا للعام الدراسي 2005/2006</t>
  </si>
  <si>
    <t>هندسة كهرباء ومكانيك</t>
  </si>
  <si>
    <t xml:space="preserve">العلوم السياسية </t>
  </si>
  <si>
    <t>أعداد الموفدون والعائدين من الإيفاد حسب الكلية والجنس للعام الدراسي 2005/2006</t>
  </si>
  <si>
    <t>الموفدون</t>
  </si>
  <si>
    <t>العائد من الإيفاد</t>
  </si>
  <si>
    <t>الهندسة الكهربائيةوالمكانيكية</t>
  </si>
  <si>
    <t>الهندسة التقنية</t>
  </si>
  <si>
    <t xml:space="preserve"> الفرات(دير الزور)</t>
  </si>
  <si>
    <t>معهد البحوث البحرية</t>
  </si>
  <si>
    <t>معهد البحوث البئية</t>
  </si>
  <si>
    <t>معهد اللغات</t>
  </si>
  <si>
    <t>معهد التنمية الادارية</t>
  </si>
  <si>
    <t>أعداد الطلاب السوريين حسب الجنس والكلية للعام الدراسي 2005/2006مرحلة جامعية أولى</t>
  </si>
  <si>
    <t>البيان</t>
  </si>
  <si>
    <t>حلب+الفرات</t>
  </si>
  <si>
    <t>اناث</t>
  </si>
  <si>
    <t>الزراعة الثانية دير الزور</t>
  </si>
  <si>
    <t>العلوم الثانية</t>
  </si>
  <si>
    <t>الآداب الثانية دير الزور</t>
  </si>
  <si>
    <t>التربية الثالثة درعا</t>
  </si>
  <si>
    <t>الآداب الثالثة درعا</t>
  </si>
  <si>
    <t>الاقتصاد الثانية درعا</t>
  </si>
  <si>
    <t>التربية الثانية السويداء</t>
  </si>
  <si>
    <t>الآداب الثانية السويداء</t>
  </si>
  <si>
    <t>الزراعة الثانية السويداء</t>
  </si>
  <si>
    <t>الطب البشري الثانية دير الزور</t>
  </si>
  <si>
    <t>الحقوق الثانية دير الزور</t>
  </si>
  <si>
    <t>الهندسة البتروكيميائية دير الزور</t>
  </si>
  <si>
    <t>التربية الثالثة ادلب</t>
  </si>
  <si>
    <t>الزراعة الثالثة ادلب</t>
  </si>
  <si>
    <t>الاداب الثالثة ادلب</t>
  </si>
  <si>
    <t>الهندسة المدنية الثانية الرقة</t>
  </si>
  <si>
    <t>التربية الرابعة الرقة</t>
  </si>
  <si>
    <t>العلوم الثالثة الرقة</t>
  </si>
  <si>
    <t>الآداب الرابعة الرقة</t>
  </si>
  <si>
    <t>التربية الخامسة الحسكة</t>
  </si>
  <si>
    <t>الآداب الخامسة الحسكة</t>
  </si>
  <si>
    <t>الحقوق الثالثة</t>
  </si>
  <si>
    <t>الآداب الثانية طرطوس</t>
  </si>
  <si>
    <t>التربية الثانية طرطوس</t>
  </si>
  <si>
    <t>الاقتصاد الثانية طرطوس</t>
  </si>
  <si>
    <t>الاقتصاد حماه</t>
  </si>
  <si>
    <t>التربية الثانية حماه</t>
  </si>
  <si>
    <t>أعداد الطلاب السوريين حسب الجنس والكلية للعام الدراسي 2005/2006مرحلة جامعية عليا</t>
  </si>
  <si>
    <t>دبلوم تأهيل التربوي</t>
  </si>
  <si>
    <t>معهد العالي لبحوث الليزر</t>
  </si>
  <si>
    <t>المعهد العالي للتنمية  للإدارية</t>
  </si>
  <si>
    <t>أعداد الطلاب حسب ا لكلية و الجنسية والجنس للعام الدراسي 2005/2006 جامعة دمشق</t>
  </si>
  <si>
    <t>الكلية</t>
  </si>
  <si>
    <t>سوري</t>
  </si>
  <si>
    <t>فلسطيني مقيم في سورية</t>
  </si>
  <si>
    <t>فلسطيني غير مقيم في سورية</t>
  </si>
  <si>
    <t>عربي</t>
  </si>
  <si>
    <t>أجنبي</t>
  </si>
  <si>
    <t>لغة عربية</t>
  </si>
  <si>
    <t>لغة إنكليزية</t>
  </si>
  <si>
    <t>لغة فرنسية</t>
  </si>
  <si>
    <t>لغة يابانية</t>
  </si>
  <si>
    <t>لغة فارسية</t>
  </si>
  <si>
    <t>تاريخ</t>
  </si>
  <si>
    <t>جغرافية</t>
  </si>
  <si>
    <t>فلسفة</t>
  </si>
  <si>
    <t>علم اجتماع</t>
  </si>
  <si>
    <t>إعلام</t>
  </si>
  <si>
    <t>مكتبات</t>
  </si>
  <si>
    <t>آثار</t>
  </si>
  <si>
    <t>تربية</t>
  </si>
  <si>
    <t>ميكانيك عام</t>
  </si>
  <si>
    <t>تصميم ميكانيك وانتاج</t>
  </si>
  <si>
    <t>طاقة الكهربائية</t>
  </si>
  <si>
    <t>أتكترون واتصالات</t>
  </si>
  <si>
    <t>حوا سيب</t>
  </si>
  <si>
    <t>هندسة طبية</t>
  </si>
  <si>
    <t>هندسة غزل ونسج</t>
  </si>
  <si>
    <t>لغة عربية السويداء</t>
  </si>
  <si>
    <t>تاريخ السويداء</t>
  </si>
  <si>
    <t>جغرافيا السويداء</t>
  </si>
  <si>
    <t>لغة عربية درعا</t>
  </si>
  <si>
    <t>رياضيات</t>
  </si>
  <si>
    <t>جيولوجيا</t>
  </si>
  <si>
    <t>علم الحياة</t>
  </si>
  <si>
    <t>أعداد الطلاب حسب ا لكلية و الجنسية والجنس للعام الدراسي 2005/2006 جامعة دمشق دراسات عليا</t>
  </si>
  <si>
    <t>طاقة كهربائية</t>
  </si>
  <si>
    <t>إلكترونيات واتصالات</t>
  </si>
  <si>
    <t>دبلوم تأهيل تربوي</t>
  </si>
  <si>
    <t>معهد تنمية إدارية</t>
  </si>
  <si>
    <t>طب بشري</t>
  </si>
  <si>
    <t>طب أسنان</t>
  </si>
  <si>
    <t>الهندسة الزراعية الأولى</t>
  </si>
  <si>
    <t>لغة تركية</t>
  </si>
  <si>
    <t>الكيمياء</t>
  </si>
  <si>
    <t>الفيزياء</t>
  </si>
  <si>
    <t>الزراعة ادلب</t>
  </si>
  <si>
    <t>التربية ادلب</t>
  </si>
  <si>
    <t>الآداب ادلب</t>
  </si>
  <si>
    <t>أعداد الطلاب حسب ا لكلية و الجنسية والجنس للعام الدراسي 2005/2006 جامعة حلب دراسات عليا</t>
  </si>
  <si>
    <t>الآداب</t>
  </si>
  <si>
    <t>هندسة مكانيك</t>
  </si>
  <si>
    <t>حاسبات وتحكم آلي</t>
  </si>
  <si>
    <t>بحرية</t>
  </si>
  <si>
    <t>هندسة عمارة</t>
  </si>
  <si>
    <t>هندسة مدنية</t>
  </si>
  <si>
    <t>هندسة زراعية</t>
  </si>
  <si>
    <t>اقتصاد</t>
  </si>
  <si>
    <t>صيدلة</t>
  </si>
  <si>
    <t>تمريض</t>
  </si>
  <si>
    <t>رياضة</t>
  </si>
  <si>
    <t>لغة عربية طرطوس</t>
  </si>
  <si>
    <t>لغة إنكليزية  طرطوس</t>
  </si>
  <si>
    <t>لغة فرنسية طرطوس</t>
  </si>
  <si>
    <t>هندسة كهرباء وميكانيك</t>
  </si>
  <si>
    <t>طب بيطري</t>
  </si>
  <si>
    <t>هندسة معمارية</t>
  </si>
  <si>
    <t>كيماوية وبترولية</t>
  </si>
  <si>
    <t>العلوم الصحية</t>
  </si>
  <si>
    <t>التربية الثانية حماة</t>
  </si>
  <si>
    <t>التربية الرياضية حماه</t>
  </si>
  <si>
    <t>أعداد الطلاب حسب ا لكلية و الجنسية والجنس للعام الدراسي 2005/2006 جامعة البعث دراسات عليا</t>
  </si>
  <si>
    <t xml:space="preserve">هندسة مكانيك </t>
  </si>
  <si>
    <t>الطب البشري دير الزور</t>
  </si>
  <si>
    <t>الهندسة الزراعية الثانية</t>
  </si>
  <si>
    <t>كيمياء دير الزور</t>
  </si>
  <si>
    <t>رياضيات دير الزور</t>
  </si>
  <si>
    <t>فيزياء دير الزور</t>
  </si>
  <si>
    <t>اللغة العربية دير الزور</t>
  </si>
  <si>
    <t>اللغة الإنكليزية  دير الزور</t>
  </si>
  <si>
    <t>التربية الثانية دير الزور</t>
  </si>
  <si>
    <t>الحقوق دير الزور</t>
  </si>
  <si>
    <t>الهندسة البتر وكيميائية دير الزور</t>
  </si>
  <si>
    <t>الهندسة المدنية الثانية</t>
  </si>
  <si>
    <t>التربية الرقة</t>
  </si>
  <si>
    <t>العلوم الرقة</t>
  </si>
  <si>
    <t>الآداب الرقة</t>
  </si>
  <si>
    <t>الحقوق الحسكة</t>
  </si>
  <si>
    <t xml:space="preserve">                                             أعضاء الهيئة التعليمية في الجامعات السورية حسب الجامعة والكلية والجنس للعام الدراسي 2005/2006</t>
  </si>
  <si>
    <t>أستاذ</t>
  </si>
  <si>
    <t>أستاذ مساعد</t>
  </si>
  <si>
    <t>مدرس</t>
  </si>
  <si>
    <t>مدرس تعليم عالي</t>
  </si>
  <si>
    <t>المتعاقدون</t>
  </si>
  <si>
    <t>معيد</t>
  </si>
  <si>
    <t>فني</t>
  </si>
  <si>
    <t xml:space="preserve">دمشق </t>
  </si>
  <si>
    <t>الهندسة الميكانيكية الكهربائية</t>
  </si>
  <si>
    <t>ادلب</t>
  </si>
  <si>
    <t>دير الزور</t>
  </si>
  <si>
    <t>طرطوس</t>
  </si>
  <si>
    <t>الآداب والعلوم والإنسانية</t>
  </si>
  <si>
    <t>حقوق</t>
  </si>
  <si>
    <t>التر بية</t>
  </si>
  <si>
    <t>تربية موسيقية</t>
  </si>
  <si>
    <t>بحوث بحرية</t>
  </si>
  <si>
    <t>تعليم اللغات</t>
  </si>
  <si>
    <t>بحوث البيئة</t>
  </si>
  <si>
    <t>معهد العالي لليزر</t>
  </si>
  <si>
    <t>أعداد الطلاب المسجلين في جامعة دمشق حسب الكلية والسنة الدراسية للعام الدراسي2005/2006</t>
  </si>
  <si>
    <t>السنة الأولى</t>
  </si>
  <si>
    <t>السنة الثانية</t>
  </si>
  <si>
    <t>السنة الثالثة</t>
  </si>
  <si>
    <t>السنة الرابعة</t>
  </si>
  <si>
    <t>السنة الخامسة</t>
  </si>
  <si>
    <t>السنة السادسة</t>
  </si>
  <si>
    <t>الإجمالي</t>
  </si>
  <si>
    <t>مستجد</t>
  </si>
  <si>
    <t>قديم</t>
  </si>
  <si>
    <t>إجمالي</t>
  </si>
  <si>
    <t>الجغرافية</t>
  </si>
  <si>
    <t>علم الاجتماع</t>
  </si>
  <si>
    <t>الفلسفة</t>
  </si>
  <si>
    <t>الأعلام</t>
  </si>
  <si>
    <t>التربية إرشاد نفسي</t>
  </si>
  <si>
    <t>التربية علم نفس</t>
  </si>
  <si>
    <t>التربية معلم صف</t>
  </si>
  <si>
    <t>الهندسات</t>
  </si>
  <si>
    <t>مدنية</t>
  </si>
  <si>
    <t>معمارية</t>
  </si>
  <si>
    <t>معلوماتية</t>
  </si>
  <si>
    <t>مكانيك عام</t>
  </si>
  <si>
    <t>طبية</t>
  </si>
  <si>
    <t>تصميم مكانيك وانتاج</t>
  </si>
  <si>
    <t>إلكترونيات</t>
  </si>
  <si>
    <t>هندسة حوا سيب</t>
  </si>
  <si>
    <t>غزل ونسيج</t>
  </si>
  <si>
    <t>تربية الثانية السويداء</t>
  </si>
  <si>
    <t>تربية ثالثة درعا</t>
  </si>
  <si>
    <t>اقتصاد ثانية درعا</t>
  </si>
  <si>
    <t>أعداد الطلاب المسجلين في جامعة  حلب حسب الكلية والسنة الدراسية للعام الدراسي 2005/2006</t>
  </si>
  <si>
    <t>اللغة التركية</t>
  </si>
  <si>
    <t>الإرشاد نفسي</t>
  </si>
  <si>
    <t>مناهج وطرق تدريس</t>
  </si>
  <si>
    <t xml:space="preserve">صيدلة </t>
  </si>
  <si>
    <t>العلوم(الفيزياء)</t>
  </si>
  <si>
    <t>العلوم(الكيمياء)</t>
  </si>
  <si>
    <t>العلوم(جيولوجيا)</t>
  </si>
  <si>
    <t>العلوم(إحصاء رياضي)</t>
  </si>
  <si>
    <t>العلوم(علم الحياة)</t>
  </si>
  <si>
    <t>ميــكــانيـــك</t>
  </si>
  <si>
    <t>هندسة مكانيك/صناعية</t>
  </si>
  <si>
    <t>هندسة مكانيك(نووية)</t>
  </si>
  <si>
    <t>هندسة مكانيك(طيران)</t>
  </si>
  <si>
    <t>هندسة مكانيك(الطاقة)</t>
  </si>
  <si>
    <t>تصميم مكانيك الإنتاج</t>
  </si>
  <si>
    <t>آلات زراعية</t>
  </si>
  <si>
    <t>الغزل والنسيج</t>
  </si>
  <si>
    <t>الكهرباء</t>
  </si>
  <si>
    <t>هندسة كهرباء حاسبات</t>
  </si>
  <si>
    <t>تحكم آلي</t>
  </si>
  <si>
    <t>إلكترون</t>
  </si>
  <si>
    <t>قدرة كهربائية</t>
  </si>
  <si>
    <t>آلات  القيادة الكهربائية</t>
  </si>
  <si>
    <t>الاتصالات</t>
  </si>
  <si>
    <t>هندسة تقنية البيئية</t>
  </si>
  <si>
    <t>اللغة العربية ادلب</t>
  </si>
  <si>
    <t>أعداد الطلاب المسجلين في جامعة تشرين حسب الكلية والسنة الدراسية للعام الدراسي 2005/2006</t>
  </si>
  <si>
    <t>التربية- إرشاد نفسي</t>
  </si>
  <si>
    <t>التربية- معلم صف</t>
  </si>
  <si>
    <t>العلوم(الرياضيات)</t>
  </si>
  <si>
    <t>هندسة بحرية</t>
  </si>
  <si>
    <t>اللغة العربية طرطوس</t>
  </si>
  <si>
    <t>اللغة الإنكليزية طرطوس</t>
  </si>
  <si>
    <t>اللغة الفرنسية طرطوس</t>
  </si>
  <si>
    <t>أعداد الطلاب المسجلين في جامعة البعث حسب الكلية والسنة الدراسية للعام الدراسي 2005/2006</t>
  </si>
  <si>
    <t>مناهج</t>
  </si>
  <si>
    <t xml:space="preserve">  هندسة الإلكترونيات</t>
  </si>
  <si>
    <t>الهندسة البترولية</t>
  </si>
  <si>
    <t>الهندسة الكيميائية</t>
  </si>
  <si>
    <t>الهندسة الغذائية</t>
  </si>
  <si>
    <t>هندسة الغزل و النسيج</t>
  </si>
  <si>
    <t>العلوم الصحية البعث</t>
  </si>
  <si>
    <t>اقتصاد حماه</t>
  </si>
  <si>
    <t>الزراعة ديرا لزور</t>
  </si>
  <si>
    <t>رياضيات ديرا لزور</t>
  </si>
  <si>
    <t xml:space="preserve"> فيزياء ديرا لزور</t>
  </si>
  <si>
    <t>كيمياء ديرا لزور</t>
  </si>
  <si>
    <t>لغة عربية ديرا لزور</t>
  </si>
  <si>
    <t>لغة إنكليزية ديرا لزور</t>
  </si>
  <si>
    <t>لغة فرنسية ديرا لزور</t>
  </si>
  <si>
    <t>اللغة العربية الحسكة</t>
  </si>
  <si>
    <t>اللغة العربية الرقة</t>
  </si>
  <si>
    <t>أعداد الطلاب المسجلين في جامعة الفرات حسب الكلية والسنة الدراسية للعام الدراسي 2005/2006</t>
  </si>
  <si>
    <t>التربية الحسكة</t>
  </si>
  <si>
    <t>التربية دير الزور</t>
  </si>
  <si>
    <t>الهندسة المدنية الرقة</t>
  </si>
  <si>
    <t>الرياضيات الرقة</t>
  </si>
  <si>
    <t>طالبات وخريجات مدرسة التمريض للعام الدراسي 2005/2006</t>
  </si>
  <si>
    <t>طالبات</t>
  </si>
  <si>
    <t>خريجات</t>
  </si>
  <si>
    <t>أعداد الطلاب المقيمين في المدينة الجامعية للعام 2005/2006</t>
  </si>
  <si>
    <t xml:space="preserve">عدد الوحدات </t>
  </si>
  <si>
    <t xml:space="preserve">عدد الآسرة </t>
  </si>
  <si>
    <t xml:space="preserve">عدد الطلاب المقيمين </t>
  </si>
  <si>
    <t>أعداد الكليات لعام 2005/2006</t>
  </si>
  <si>
    <t>الجامعة</t>
  </si>
  <si>
    <t>العــدد</t>
  </si>
  <si>
    <t>لم تفتتح سياحة دمشق-تربية طرطوس-اقتصاد دير الزور</t>
  </si>
  <si>
    <t xml:space="preserve">                  الجامعة</t>
  </si>
  <si>
    <t>اجمالي العلوم</t>
  </si>
  <si>
    <t>اجمالي الآداب و العلوم الإنسانية</t>
  </si>
  <si>
    <t>الآداب و العلوم الإنسانية</t>
  </si>
  <si>
    <t xml:space="preserve">  الجامعة</t>
  </si>
  <si>
    <t>اجمالي الزراعة</t>
  </si>
  <si>
    <t>اجمالي الاداب</t>
  </si>
  <si>
    <t>الهندسة الكهربائية و الميكانيكية</t>
  </si>
  <si>
    <t>الاداب و العلوم الانسانية</t>
  </si>
  <si>
    <t>الآداب الأولى</t>
  </si>
  <si>
    <t>اجمالي الاقتصاد</t>
  </si>
  <si>
    <t>مجموع التربية</t>
  </si>
  <si>
    <t>الاداب الثانية</t>
  </si>
  <si>
    <t>الآداب الثالثة</t>
  </si>
  <si>
    <t>التربية الاولى</t>
  </si>
  <si>
    <t>الهندسة الميكانيكية و الكهربائية</t>
  </si>
  <si>
    <t>الاداب و العلوم النسانية</t>
  </si>
  <si>
    <t>أعداد الطلاب حسب ا لكلية و الجنسية والجنس للعام الدراسي 2005/2006 جامعة حلب مرحلة جامعية اولى</t>
  </si>
  <si>
    <t>الاداب الاولى</t>
  </si>
  <si>
    <t>أعداد الطلاب حسب ا لكلية و الجنسية والجنس للعام الدراسي 2005/2006 جامعة تشرين جامعية اولى</t>
  </si>
  <si>
    <t>اجمالي اقتصاد</t>
  </si>
  <si>
    <t>أعداد الطلاب حسب ا لكلية و الجنسية والجنس للعام الدراسي 2005/2006 جامعة تشرين دراسات عليا</t>
  </si>
  <si>
    <t>الاداب والعلوم الانسانية</t>
  </si>
  <si>
    <t>أعداد الطلاب حسب ا لكلية و الجنسية والجنس للعام الدراسي 2005/2006 جامعة البعث مرحلة اولى</t>
  </si>
  <si>
    <t>أعداد الطلاب حسب ا لكلية و الجنسية والجنس للعام الدراسي 2005/2006 جامعة الفرات مرحلة جامعية اولى</t>
  </si>
  <si>
    <t>اجمالي التربية</t>
  </si>
  <si>
    <t>العـلــــــــــوم</t>
  </si>
  <si>
    <t>الحقـــــــوق</t>
  </si>
  <si>
    <t>اجمالي الحقوق</t>
  </si>
  <si>
    <t>أعداد الطلاب حسب ا لكلية و الجنسية والجنس للعام الدراسي 2005/2006 جامعة الفرات دراسات عليا</t>
  </si>
  <si>
    <t>الآداب الاولى</t>
  </si>
  <si>
    <t>اجمالي الهندسات</t>
  </si>
  <si>
    <t>الاقتصاد الاولى</t>
  </si>
  <si>
    <t>الهندســـــــــــــــــــــــــــــات</t>
  </si>
  <si>
    <t>هندسة علوم المواد الهندسية</t>
  </si>
  <si>
    <t>الهندســـــات</t>
  </si>
  <si>
    <t xml:space="preserve"> قوى ميكانيكية</t>
  </si>
  <si>
    <t xml:space="preserve"> إنتاج وتصميم</t>
  </si>
  <si>
    <t xml:space="preserve"> معمارية</t>
  </si>
  <si>
    <t xml:space="preserve"> طاقة كهربائية</t>
  </si>
  <si>
    <t>تحكم الآلي</t>
  </si>
  <si>
    <t>دبلوم الوطني في القسم الانكليزي</t>
  </si>
  <si>
    <t>دبلوم الوطني في القسم العربي</t>
  </si>
  <si>
    <t>خريجي الجامعة الافتراضية للعام 2005/2006</t>
  </si>
  <si>
    <t>دراسات عليا</t>
  </si>
  <si>
    <t>جامعية أولى</t>
  </si>
  <si>
    <t>أعداد طلاب الجامعة الافتراضية للعام 2005/2006</t>
  </si>
  <si>
    <t>أعداد طلاب التعليم المفتوح للعام الدراسي2005/2006</t>
  </si>
  <si>
    <t>جامعة دمشق</t>
  </si>
  <si>
    <t>جامعة حلب</t>
  </si>
  <si>
    <t xml:space="preserve">جامعة تشرين   </t>
  </si>
  <si>
    <t>جامعة البعث</t>
  </si>
  <si>
    <t>ترجمة</t>
  </si>
  <si>
    <t>دراسات قانونية</t>
  </si>
  <si>
    <t>رياض أطفال</t>
  </si>
  <si>
    <t>محاسبة</t>
  </si>
  <si>
    <t>الحاسب</t>
  </si>
  <si>
    <t>استصلاح أراضى</t>
  </si>
  <si>
    <t>إدارة أعمال</t>
  </si>
  <si>
    <t>تامين ومصارف</t>
  </si>
  <si>
    <t>معلم صف</t>
  </si>
  <si>
    <t>الفرات( معلم صف) دير الزور</t>
  </si>
  <si>
    <t>معلومات</t>
  </si>
  <si>
    <t>خريجي التعليم المفتوح للعام الدراسي2005/2006</t>
  </si>
  <si>
    <t>معلم صف دير الزور</t>
  </si>
  <si>
    <t>أعداد طلاب التعليم الموازي للعام الدراسي 2005/2006</t>
  </si>
  <si>
    <t>هندسة  معلوماتية</t>
  </si>
  <si>
    <t>هندسة الكيميائية والبترولية</t>
  </si>
  <si>
    <t>هندسة الزراعة</t>
  </si>
  <si>
    <t>الآداب الثانية</t>
  </si>
  <si>
    <t>فنون جميلة</t>
  </si>
  <si>
    <t>شريعة</t>
  </si>
  <si>
    <t>علوم سياسية</t>
  </si>
  <si>
    <t>زراعة ثانية دير الزور</t>
  </si>
  <si>
    <t>علوم ثانية دير الزور</t>
  </si>
  <si>
    <t>اقتصاد طرطوس</t>
  </si>
  <si>
    <t>آداب طرطوس</t>
  </si>
  <si>
    <t>تربية ثانية</t>
  </si>
  <si>
    <t>علوم صحية حمص</t>
  </si>
  <si>
    <t>طب بشري دير الزور</t>
  </si>
  <si>
    <t>حقوق دير الزور</t>
  </si>
  <si>
    <t>اداب ادلب</t>
  </si>
  <si>
    <t>زراعة ادلب</t>
  </si>
  <si>
    <t>حقوق الحسكة</t>
  </si>
  <si>
    <t>هندسة بتروكيميائية دير الزور</t>
  </si>
  <si>
    <t>اداب الحسكة</t>
  </si>
  <si>
    <t>تربية الحسكة</t>
  </si>
  <si>
    <t>تربية الرقة</t>
  </si>
  <si>
    <t>تربية ادلب</t>
  </si>
  <si>
    <t>اداب الرقة</t>
  </si>
  <si>
    <t>علوم الرقة</t>
  </si>
  <si>
    <t>خريجي التعليم الموازي للعام الدراسي 2005/2006</t>
  </si>
  <si>
    <t xml:space="preserve">الاقتصاد                      </t>
  </si>
  <si>
    <t xml:space="preserve">            أعداد الموفدين والعائدين من الإيفاد خلال عام 2006(مديرية البعثات )</t>
  </si>
  <si>
    <t>الاختصاص</t>
  </si>
  <si>
    <t>أيفاد داخلي</t>
  </si>
  <si>
    <t>أيفاد خارجي</t>
  </si>
  <si>
    <t>هندسة</t>
  </si>
  <si>
    <t>علوم</t>
  </si>
  <si>
    <t>آداب</t>
  </si>
  <si>
    <t>تمريض أطفال</t>
  </si>
  <si>
    <t>مختلفة</t>
  </si>
  <si>
    <t>أعداد الطلاب الموضوعين تحت الأشراف عام 2006</t>
  </si>
  <si>
    <t>اختصاصات مختلفة</t>
  </si>
  <si>
    <t>لغة عربية  -  درعا</t>
  </si>
  <si>
    <t>الطب البشري - دير الزور</t>
  </si>
  <si>
    <t>الهندسة البتر وكيميائية - دير الزور</t>
  </si>
  <si>
    <t>الآداب الثالثة الحسكة</t>
  </si>
  <si>
    <t>مج</t>
  </si>
  <si>
    <t xml:space="preserve">المجموع </t>
  </si>
  <si>
    <t>اسم الجامعة</t>
  </si>
  <si>
    <t>الاختصاصات</t>
  </si>
  <si>
    <t>المستجدون</t>
  </si>
  <si>
    <t>الطلاب</t>
  </si>
  <si>
    <t>2005-2006</t>
  </si>
  <si>
    <t>1- جامعة المأمون الخاصّة للعلوم والتكنولوجيا</t>
  </si>
  <si>
    <t>العلوم الإدارية والمالية</t>
  </si>
  <si>
    <t>إدارة الأعمال</t>
  </si>
  <si>
    <t>العلوم المالية والمصرفية</t>
  </si>
  <si>
    <t>التسويق والتجارة الإلكترونية</t>
  </si>
  <si>
    <t>الهندسة والتكنولوجيا</t>
  </si>
  <si>
    <t>هندسة نظم حاسوب</t>
  </si>
  <si>
    <t>تكنولوجيا الاتصالات</t>
  </si>
  <si>
    <t>علوم الحاسوب</t>
  </si>
  <si>
    <t>اللغات الحيّة والعلوم الإنسانية</t>
  </si>
  <si>
    <t>الدراسة عامّة</t>
  </si>
  <si>
    <t>3- جامعة القلمون الخاصّة</t>
  </si>
  <si>
    <t>العلوم التطبيقية</t>
  </si>
  <si>
    <t>الهندسة</t>
  </si>
  <si>
    <t>تكنولوجيا المعلومات</t>
  </si>
  <si>
    <t>العلاقات الدولية والدبلوماسية</t>
  </si>
  <si>
    <t>الأعمال والإدارة</t>
  </si>
  <si>
    <t>الخدمات الطبية</t>
  </si>
  <si>
    <t>التغذية</t>
  </si>
  <si>
    <t>العمارة</t>
  </si>
  <si>
    <t>4-جامعة الاتحاد الخاصة</t>
  </si>
  <si>
    <t>العلوم الإدارية</t>
  </si>
  <si>
    <t>5-الجامعةالدوليةالخاصة للعلوم والتكنولوجيا</t>
  </si>
  <si>
    <t>هـ. الحاسوب</t>
  </si>
  <si>
    <t>هـ.المعمارية</t>
  </si>
  <si>
    <t>هـ.الكهربائية</t>
  </si>
  <si>
    <t>تقنيات المعلومات</t>
  </si>
  <si>
    <t>برمجيات الحاسوب</t>
  </si>
  <si>
    <t>المحاسبة</t>
  </si>
  <si>
    <t>التسويق</t>
  </si>
  <si>
    <t>الإدارة المالية والمصرفية</t>
  </si>
  <si>
    <t>نظم معلومات الأعمال</t>
  </si>
  <si>
    <t>الآداب والعلوم</t>
  </si>
  <si>
    <t>التصميم الداخلي</t>
  </si>
  <si>
    <t>التصميم الغرافيكي</t>
  </si>
  <si>
    <t>6-الجامعة العربية الاوربية الخاصة</t>
  </si>
  <si>
    <t>إدارةالأعمال</t>
  </si>
  <si>
    <t>علوم المعلوماتية</t>
  </si>
  <si>
    <t>هـ علوم الحاسوب</t>
  </si>
  <si>
    <t>هـ المعلوماتية</t>
  </si>
  <si>
    <t xml:space="preserve">كلية العلوم الإنسانية </t>
  </si>
  <si>
    <t>التسويق الإلكتروني والعلاقات العامة والدعاية</t>
  </si>
  <si>
    <t>المصارف والتمويل الإلكتروني</t>
  </si>
  <si>
    <t>الإدارة والأعمال الإلكتروني</t>
  </si>
  <si>
    <t xml:space="preserve">  3- كلية الهندسة </t>
  </si>
  <si>
    <t>معلوماتية إدارة الأعمال</t>
  </si>
  <si>
    <t>هـ الكمبيوتر</t>
  </si>
  <si>
    <t>هـ العمارة( التصميم)</t>
  </si>
  <si>
    <t>8-الجامعة السورية الدولية الخاصة للعلوم والتكنولوجيا</t>
  </si>
  <si>
    <t>كلية الطب البشري</t>
  </si>
  <si>
    <t xml:space="preserve"> كلية طب الأسنان</t>
  </si>
  <si>
    <t xml:space="preserve">  الصيدلة</t>
  </si>
  <si>
    <t xml:space="preserve"> هندسة الحاسوب والمعلوماتية</t>
  </si>
  <si>
    <t xml:space="preserve">  هندسة البترول</t>
  </si>
  <si>
    <t>المجموع الكلي</t>
  </si>
  <si>
    <t>7-جامعةالوادي السورية الألمانية الخاصة</t>
  </si>
  <si>
    <r>
      <t>2- الجامعة الخاصّة للعلوم</t>
    </r>
    <r>
      <rPr>
        <u/>
        <sz val="14"/>
        <color theme="1"/>
        <rFont val="Simplified Arabic"/>
        <charset val="178"/>
      </rPr>
      <t xml:space="preserve"> </t>
    </r>
    <r>
      <rPr>
        <sz val="14"/>
        <color theme="1"/>
        <rFont val="Simplified Arabic"/>
        <charset val="178"/>
      </rPr>
      <t>والفنون</t>
    </r>
  </si>
  <si>
    <t>الحواسيب والاتصالات</t>
  </si>
  <si>
    <t xml:space="preserve">   كلية العلوم الإدارية والاقتصادية </t>
  </si>
  <si>
    <t>هندسة الحواسيب</t>
  </si>
  <si>
    <t>هندسة الاتصالات والاكنرونيات</t>
  </si>
  <si>
    <t xml:space="preserve">هندسة العمارة </t>
  </si>
  <si>
    <t xml:space="preserve">  أعداد الطلاب في الجامعات الخاصة للعام الدراسي 2005/2006</t>
  </si>
  <si>
    <t xml:space="preserve">أعداد طلاب المعاهد المتوسطة التعليم الموازي للعام الدراسي 2005/2006 </t>
  </si>
  <si>
    <t>المعهد</t>
  </si>
  <si>
    <t>م.م تجاري دمشق</t>
  </si>
  <si>
    <t>م .م للأعمال الإدارية دمشق</t>
  </si>
  <si>
    <t>م.م الزراعي دمشق</t>
  </si>
  <si>
    <t>م.م الهمك دمشق</t>
  </si>
  <si>
    <t>م.م الطبي دمشق</t>
  </si>
  <si>
    <t>م.م طب الأسنان دمشق</t>
  </si>
  <si>
    <t>م.م الهندسي دمشق</t>
  </si>
  <si>
    <t>م.م الكمبيوتر دمشق</t>
  </si>
  <si>
    <t>م.م تجاري درعا</t>
  </si>
  <si>
    <t>م.م الكمبيوتر درعا</t>
  </si>
  <si>
    <t>م.م الطبي النبك</t>
  </si>
  <si>
    <t>اجمالي طلاب معاهد دمشق</t>
  </si>
  <si>
    <t>م.م تجاري حلب</t>
  </si>
  <si>
    <t>م.م للأعمال الإدارية حلب</t>
  </si>
  <si>
    <t>م.م الزراعي حلب</t>
  </si>
  <si>
    <t>م.م الهمك حلب</t>
  </si>
  <si>
    <t>م.م الطبي حلب</t>
  </si>
  <si>
    <t>م.م طب الأسنان حلب</t>
  </si>
  <si>
    <t>م.م الهندسي حلب</t>
  </si>
  <si>
    <t>م.م الكمبيوتر حلب</t>
  </si>
  <si>
    <t>م.م تجاري ادلب</t>
  </si>
  <si>
    <t>م.م الكمبيوتر ادلب</t>
  </si>
  <si>
    <t>م.م تجاري الرقة</t>
  </si>
  <si>
    <t>م.م الكمبيوتر الرقة</t>
  </si>
  <si>
    <t>م.م التجاري دير الزور</t>
  </si>
  <si>
    <t>اجمالي طلاب معاهد حلب</t>
  </si>
  <si>
    <t>م.م تجاري تشرين</t>
  </si>
  <si>
    <t>م.م للأعمال الإدارية تشرين</t>
  </si>
  <si>
    <t>م.م الزراعي تشرين</t>
  </si>
  <si>
    <t>م.م الطبي تشرين</t>
  </si>
  <si>
    <t>م.م الهندسي تشرين</t>
  </si>
  <si>
    <t>م.م الكمبيوتر تشرين</t>
  </si>
  <si>
    <t>اجمالي طلاب معاهد تشرين</t>
  </si>
  <si>
    <t>م.م طب الأسنان البعث</t>
  </si>
  <si>
    <t>م.م الهندسي البعث</t>
  </si>
  <si>
    <t>م.م الكمبيوتر البعث</t>
  </si>
  <si>
    <t>م .م الطب البيطري حماه</t>
  </si>
  <si>
    <t>اجمالي طلاب معاهد البعث</t>
  </si>
  <si>
    <t>اعداد طلاب المعاهد المتوسطة للعام الدراسي 2005/2006</t>
  </si>
  <si>
    <t xml:space="preserve">    أعداد طلاب المعاهد المتوسطة للعام الدراسي 2..5/2..6 </t>
  </si>
  <si>
    <t>م.م كمبيوتر الرقة</t>
  </si>
  <si>
    <t xml:space="preserve"> م.م التجاري دير الزور</t>
  </si>
  <si>
    <t>م.م طب الأسنان حماه</t>
  </si>
  <si>
    <t>م.م الطب البيطري حماه</t>
  </si>
  <si>
    <t xml:space="preserve">           أعداد طلاب وخريجي المعاهد المتوسطة التابعة لوزارات الدولة لعام الدراسي 2005/2006</t>
  </si>
  <si>
    <t>خريجين</t>
  </si>
  <si>
    <t>م0م الصناعي الأول  بدمشق</t>
  </si>
  <si>
    <t xml:space="preserve">  م. م الصناعي الثاني بدمشق</t>
  </si>
  <si>
    <t xml:space="preserve">  م.م الصناعي الثالث بدمشق</t>
  </si>
  <si>
    <t xml:space="preserve">  م.م الصناعي الأول بحمص</t>
  </si>
  <si>
    <t xml:space="preserve">  م.م الصناعي الثاني بحمص</t>
  </si>
  <si>
    <t xml:space="preserve">  م.م الصناعي الأول بحماة</t>
  </si>
  <si>
    <t xml:space="preserve">  م.م الصناعي الثاني بحماة</t>
  </si>
  <si>
    <t>م0م الصناعي الثالث حماة</t>
  </si>
  <si>
    <t xml:space="preserve">  م.م الصناعي الأول بحلب</t>
  </si>
  <si>
    <t xml:space="preserve"> م.م الصناعي الثاني بحلب</t>
  </si>
  <si>
    <t>م.م الصناعي الثالث بحلب</t>
  </si>
  <si>
    <t>م . م الصناعي الرابع بحلب</t>
  </si>
  <si>
    <t>م.م الصناعي الخامس بحلب</t>
  </si>
  <si>
    <t>م.م الصناعي الأول باللاذقية</t>
  </si>
  <si>
    <t>م0م الصناعي الثاني باللاذقية</t>
  </si>
  <si>
    <t>م.م الصناعي الأول بدير الزور</t>
  </si>
  <si>
    <t>م.م الصناعي الثاني بدير الزور</t>
  </si>
  <si>
    <t>م.م الصناعي الأول بالسويداء</t>
  </si>
  <si>
    <t>م.م الصناعي الأول بدرعا</t>
  </si>
  <si>
    <t>م.م الصناعي الأول بالرقة</t>
  </si>
  <si>
    <t>م.م الصناعي الأول بطرطوس</t>
  </si>
  <si>
    <t>م0م الصناعي الأول ادلب</t>
  </si>
  <si>
    <t>م0م الصناعي الأول بالحسكة</t>
  </si>
  <si>
    <t>م.م الصناعي الأول بالقنيطرة</t>
  </si>
  <si>
    <t>م.م التجاري المصرفي بدمشق 1</t>
  </si>
  <si>
    <t>م.م التجاري المصرفي بدمشق2</t>
  </si>
  <si>
    <t>م.م التجاري المصرفي في حلب</t>
  </si>
  <si>
    <t>م.م التجاري المصرفي باللاذقية</t>
  </si>
  <si>
    <t>م.م المصرفي بالسويداء</t>
  </si>
  <si>
    <t>م.م التجاري المصرفي بحمص</t>
  </si>
  <si>
    <t>م.م التجاري المصرفي في الحسكة</t>
  </si>
  <si>
    <t>م.م التجاري المصرفي بطرطوس</t>
  </si>
  <si>
    <t>م.م التجاري المصرفي بإدلب</t>
  </si>
  <si>
    <t>م.م التجاري المصرفي بدرعا</t>
  </si>
  <si>
    <t>م.م التجاري المصرفي بحماة</t>
  </si>
  <si>
    <t>م.م التجاري المصرفي بدير الزور</t>
  </si>
  <si>
    <t>م.م التجاري المصرفي بدوما</t>
  </si>
  <si>
    <t>م.م للفنون النسوية بدمشق</t>
  </si>
  <si>
    <t>م.م للفنون نسيبة الأنصارية برزة</t>
  </si>
  <si>
    <t>م.م للفنون النسوية بدوما</t>
  </si>
  <si>
    <t>م.م للفنون النسوية بدرعا</t>
  </si>
  <si>
    <t>م.م للفنون النسوية بحمص</t>
  </si>
  <si>
    <t>م.م للفنون النسوية بحماة</t>
  </si>
  <si>
    <t>م.م للفنون النسوية بحلب</t>
  </si>
  <si>
    <t>م0م للفنون النسوية ادلب</t>
  </si>
  <si>
    <t>م0م للفنون النسوية بطرطوس</t>
  </si>
  <si>
    <t>م.م للفنون النسوية باللاذقية</t>
  </si>
  <si>
    <t>م.م للفنون النسوية بالرقة</t>
  </si>
  <si>
    <t>م.م للفنون النسوية بالحسكة</t>
  </si>
  <si>
    <t>م.م للفنون النسوية بالقامشلي</t>
  </si>
  <si>
    <t>م.م للفنون النسوية بالسويداء</t>
  </si>
  <si>
    <t>م.م للفنون النسوية بالقنيطرة</t>
  </si>
  <si>
    <t>م.م للفنون النسوية بدير الزور</t>
  </si>
  <si>
    <t>م.م تقنيات حاسوب بدمشق</t>
  </si>
  <si>
    <t>مع المعاهد الصناعية</t>
  </si>
  <si>
    <t>م.م تقنيات حاسوب بحمص</t>
  </si>
  <si>
    <t>م0م تقنيات حاسوب حماة</t>
  </si>
  <si>
    <t>م.م تقنيات حاسوب بحلب</t>
  </si>
  <si>
    <t>م.م تقنيات حاسوب باللاذقية</t>
  </si>
  <si>
    <t>م0م تقنيات حاسوب دير الزور</t>
  </si>
  <si>
    <t>م0م(أعداد مدرسين)تربية فنية دمشق</t>
  </si>
  <si>
    <t>م0م(أعداد مدرسين)تربية فنية القنيطرة</t>
  </si>
  <si>
    <t>م0م(أعداد مدرسين)تربية فنية درعا</t>
  </si>
  <si>
    <t>م0م(أعداد مدرسين)تربية فنية السويداء</t>
  </si>
  <si>
    <t>م0م(أعداد مدرسين)تربية فنية حمص</t>
  </si>
  <si>
    <t>م0م(أعداد مدرسين)تربية فنية حماه</t>
  </si>
  <si>
    <t>م0م(أعداد مدرسين)تربية فنية حلب</t>
  </si>
  <si>
    <t>م0م(أعداد مدرسين)تربية فنية ادلب</t>
  </si>
  <si>
    <t>م0م(أعداد مدرسين)تربية فنية اللاذقية</t>
  </si>
  <si>
    <t>م0م(أعداد مدرسين)تربية فنيةطرطوس</t>
  </si>
  <si>
    <t>م0م(أعداد مدرسين)تربية فنية الرقة</t>
  </si>
  <si>
    <t>م0م(أعداد مدرسين)تربية فنية الحسكة</t>
  </si>
  <si>
    <t>م0م(أعداد مدرسين)تربية فنية دير الزور</t>
  </si>
  <si>
    <t>م0م(أعداد مدرسين)تربية موسيقية دمشق</t>
  </si>
  <si>
    <t>م0م(أعداد مدرسين)تربية موسيقية القنيطرة</t>
  </si>
  <si>
    <t>م0م(أعداد مدرسين)تربية موسيقية درعا</t>
  </si>
  <si>
    <t>م0م(أعداد مدرسين)تربية موسيقية السويداء</t>
  </si>
  <si>
    <t>م0م(أعداد مدرسين)تربية موسيقية حمص</t>
  </si>
  <si>
    <t>م0م(أعداد مدرسين)تربية موسيقية حماه</t>
  </si>
  <si>
    <t>م0م(أعداد مدرسين)تربية موسيقية حلب</t>
  </si>
  <si>
    <t>م0م(أعداد مدرسين)تربية موسيقية ادلب</t>
  </si>
  <si>
    <t>م0م(أعداد مدرسين)تربية موسيقية اللاذقية</t>
  </si>
  <si>
    <t>م0م(أعداد مدرسين)تربية موسيقية طرطوس</t>
  </si>
  <si>
    <t>م0م(أعداد مدرسين)تربية موسيقية الرقة</t>
  </si>
  <si>
    <t>م0م(أعداد مدرسين)تربية موسيقية الحسكة</t>
  </si>
  <si>
    <t>م0م(أعداد مدرسين)تربية موسيقية دير الزور</t>
  </si>
  <si>
    <t>م0م(أعداد مدرسين)لغة انكليزية دمشق</t>
  </si>
  <si>
    <t>م0م(أعداد مدرسين)لغة انكليزية القنيطرة</t>
  </si>
  <si>
    <t>م0م(أعداد مدرسين)لغة انكليزية درعا</t>
  </si>
  <si>
    <t>م0م(أعداد مدرسين)لغة انكليزية السويداء</t>
  </si>
  <si>
    <t>م0م(أعداد مدرسين)لغة انكليزية حمص</t>
  </si>
  <si>
    <t>م0م(أعداد مدرسين)لغة انكليزية حماه</t>
  </si>
  <si>
    <t>م0م(أعداد مدرسين)لغة انكليزية حلب</t>
  </si>
  <si>
    <t>م0م(أعداد مدرسين)لغة انكليزية ادلب</t>
  </si>
  <si>
    <t>م0م(أعداد مدرسين)لغة انكليزية اللاذقية</t>
  </si>
  <si>
    <t>م0م(أعداد مدرسين)لغة انكليزية طرطوس</t>
  </si>
  <si>
    <t>م0م(أعداد مدرسين)لغة انكليزية الرقة</t>
  </si>
  <si>
    <t>م0م(أعداد مدرسين)لغة انكليزية الحسكة</t>
  </si>
  <si>
    <t>م0م(أعداد مدرسين)لغة انكليزية دير الزور</t>
  </si>
  <si>
    <t>م0م(أعداد مدرسين)لغة فرنسية دمشق</t>
  </si>
  <si>
    <t>م0م(أعداد مدرسين)لغة فرنسية حمص</t>
  </si>
  <si>
    <t>م0م(أعداد مدرسين)لغة فرنسية اللاذقية</t>
  </si>
  <si>
    <t>م0م(أعداد مدرسين)لغة فرنسية طرطوس</t>
  </si>
  <si>
    <t>م0م(أعداد مدرسين)لغة فرنسية دير الزور</t>
  </si>
  <si>
    <t>م0م(أعداد مدرسين)لغة فرنسية حماه</t>
  </si>
  <si>
    <t>م0م(أعداد مدرسين)لغة فرنسية ادلب</t>
  </si>
  <si>
    <t>م0م(أعداد مدرسين)لغة فرنسية الرقة</t>
  </si>
  <si>
    <t>م0م(أعداد مدرسين)علوم دمشق</t>
  </si>
  <si>
    <t>م0م(أعداد مدرسين)علوم درعا</t>
  </si>
  <si>
    <t>م0م(أعداد مدرسين)علوم حمص</t>
  </si>
  <si>
    <t>م0م(أعداد مدرسين)علوم ادلب</t>
  </si>
  <si>
    <t>م0م(أعداد مدرسين)علوم اللاذقية</t>
  </si>
  <si>
    <t>م0م(أعداد مدرسين)علوم حماه</t>
  </si>
  <si>
    <t>م0م(أعداد مدرسين)علوم الرقة</t>
  </si>
  <si>
    <t>م0م(أعداد مدرسين)علوم الحسكة</t>
  </si>
  <si>
    <t>م0م(أعداد مدرسين)لغة عربية دمشق</t>
  </si>
  <si>
    <t>م0م(أعداد مدرسين)لغة عر بية حلب</t>
  </si>
  <si>
    <t>م0م(أعداد مدرسين)لغة عر بية ادلب</t>
  </si>
  <si>
    <t>م0م(أعداد مدرسين)رياضيات دمشق</t>
  </si>
  <si>
    <t>م0م(أعداد مدرسين)رياضيات درعا</t>
  </si>
  <si>
    <t>م0م(أعداد مدرسين)رياضيات ادلب</t>
  </si>
  <si>
    <t>م0م(أعداد مدرسين)رياضيات الرقة</t>
  </si>
  <si>
    <t>م0م(أعداد مدرسين)عمل يدوي دمشق</t>
  </si>
  <si>
    <t>م0م(أعداد مدرسين)عمل يدوي اللاذقية</t>
  </si>
  <si>
    <t>م0م دار المعلمين دمشق</t>
  </si>
  <si>
    <t>م0م دار المعلمين حلب</t>
  </si>
  <si>
    <t>م0م دار المعلمين السويداء</t>
  </si>
  <si>
    <t>م0م دار المعلمين حمص</t>
  </si>
  <si>
    <t>م0م دار المعلمين طرطوس</t>
  </si>
  <si>
    <t>م0م دار المعلمين اللاذقية</t>
  </si>
  <si>
    <t xml:space="preserve"> م0م (اعداد مدرسين)تربية رياضية دمشق(معلمين)</t>
  </si>
  <si>
    <t>م0م (أعداد مدرسين)تربية رياضية دمشق(معلمات)</t>
  </si>
  <si>
    <t>م0م (أعداد مدرسين)تربية رياضية حلب(معلمين)</t>
  </si>
  <si>
    <t>م0م (أعداد مدرسين)تربية رياضية حلب(معلمات)</t>
  </si>
  <si>
    <t>م0م (أعداد مدرسين)تربية رياضية الرقة</t>
  </si>
  <si>
    <t>م0م (أعداد مدرسين)تربية رياضية دير الزور</t>
  </si>
  <si>
    <t>م0م (أعداد مدرسين)تربية رياضية الحسكة</t>
  </si>
  <si>
    <t>اجمالي طلاب معاهد وزارة التربية</t>
  </si>
  <si>
    <t>وزارة الإنشاء والتعمير</t>
  </si>
  <si>
    <t>م.م للفنيين بدمشق</t>
  </si>
  <si>
    <t>م.م للفنيين بحمص</t>
  </si>
  <si>
    <t>م.م للفنيين بحماة</t>
  </si>
  <si>
    <t>م.م للفنيين بحلب</t>
  </si>
  <si>
    <t>م.م للفنيين باللاذقية</t>
  </si>
  <si>
    <t>م.م للفنيين بدير الزور</t>
  </si>
  <si>
    <t>م.م للفنيين بالحسكة</t>
  </si>
  <si>
    <t>م0م للفنيين درعا</t>
  </si>
  <si>
    <t>م0م للفنيين بطرطوس</t>
  </si>
  <si>
    <t>اجمالي طلاب معاهد وزارة الانشاء</t>
  </si>
  <si>
    <t xml:space="preserve"> الصناعة</t>
  </si>
  <si>
    <t>م0م للصناعات الكيميائية دمشق</t>
  </si>
  <si>
    <t>م0م للصناعات التطبيقية دمشق</t>
  </si>
  <si>
    <t>م0م للصناعات ت  التطبيقية حلب</t>
  </si>
  <si>
    <t>م.م للصناعات التطبيقية حمص</t>
  </si>
  <si>
    <t>م.م للصناعات التطبيقية والغذائية دمشق</t>
  </si>
  <si>
    <t>م.م للصناعات التطبيقية والغذائية حمص</t>
  </si>
  <si>
    <t>م.م للصناعات النسيجية دمشق</t>
  </si>
  <si>
    <t>م. م للصناعات النسيجية حلب</t>
  </si>
  <si>
    <t>م.م للمكننة الزراعية حلب</t>
  </si>
  <si>
    <t>اجمالي طلاب معاهد وزارة الصناعة</t>
  </si>
  <si>
    <t>وزارة الصحة</t>
  </si>
  <si>
    <t>م.م الصحي دمشق</t>
  </si>
  <si>
    <t>م.م الصحي بدير الزور</t>
  </si>
  <si>
    <t>م.م الصحي حلب</t>
  </si>
  <si>
    <t>م.م الصحي طرطوس</t>
  </si>
  <si>
    <t>م.م الصحي حمص</t>
  </si>
  <si>
    <t>م0م الصحي الحسكة</t>
  </si>
  <si>
    <t>اجمالي طلاب معاهد وزارة الصحة</t>
  </si>
  <si>
    <t>وزارة الزراعة</t>
  </si>
  <si>
    <t>م.م للطب ا لبيطري دير الزور</t>
  </si>
  <si>
    <t>م.م الزراعي حمص</t>
  </si>
  <si>
    <t>م.م الزراعي بالسويداء</t>
  </si>
  <si>
    <t>م.م الزراعي درعا</t>
  </si>
  <si>
    <t>م.م الزراعي دير الزور</t>
  </si>
  <si>
    <t>م0م زراعي بالقنيطرة</t>
  </si>
  <si>
    <t>م0م الزراعي ادلب</t>
  </si>
  <si>
    <t>م0م الزراعي الحسكة</t>
  </si>
  <si>
    <t>م0م الزراعي الرقة</t>
  </si>
  <si>
    <t>م0م الزراعي والبيطري اللاذقية</t>
  </si>
  <si>
    <t>م0م الزراعي والبيطري طرطوس</t>
  </si>
  <si>
    <t>م0م للطب البيطري الرقة</t>
  </si>
  <si>
    <t>م.م الزراعي السقيلبية</t>
  </si>
  <si>
    <t>م.م للتصحر دير الزور</t>
  </si>
  <si>
    <t>م.م للتصحر تدمر</t>
  </si>
  <si>
    <t>م.م آلات القامشلي</t>
  </si>
  <si>
    <t>م.م للطب البيطري الحسكة</t>
  </si>
  <si>
    <t>م.م للطب البيطري إدلب</t>
  </si>
  <si>
    <t>اجمالي طلاب معاهد وزارة الزراعة</t>
  </si>
  <si>
    <t>وزارة النفط</t>
  </si>
  <si>
    <t>م.م للمهن النفطية والمعدنية حمص</t>
  </si>
  <si>
    <t>م.م للمهن النفطية بالرميلان</t>
  </si>
  <si>
    <t>اجمالي طلاب معاهد وزارة النفط</t>
  </si>
  <si>
    <t>وزارة الكهرباء</t>
  </si>
  <si>
    <t>م.م للكهرباء والميكانيك دمشق</t>
  </si>
  <si>
    <t>م.م للكهرباء والميكانيك حلب</t>
  </si>
  <si>
    <t>م.م للكهرباء والميكانيك اللاذقية</t>
  </si>
  <si>
    <t>اجمالي طلاب معاهد وزارة الكهرباء</t>
  </si>
  <si>
    <t>وزارة النقل</t>
  </si>
  <si>
    <t>م.م للخطوط الحديدية حلب</t>
  </si>
  <si>
    <t>م.م للنقل البحري طرطوس</t>
  </si>
  <si>
    <t>اجمالي طلاب معاهد وزارة النقل</t>
  </si>
  <si>
    <t>وزارة المواصلات</t>
  </si>
  <si>
    <t>م.م للمواصلات السلكية دمشق</t>
  </si>
  <si>
    <t>م0م للمواصلات السلكية حلب</t>
  </si>
  <si>
    <t>اجمالي طلاب معاهد وزارة المواصلات</t>
  </si>
  <si>
    <t>مكتب الإحصاء</t>
  </si>
  <si>
    <t>م0م الإحصائي دمشق</t>
  </si>
  <si>
    <t>م0م الإحصائي اللاذقية</t>
  </si>
  <si>
    <t>اجمالي طلاب معاهد مكتب الاحصاء</t>
  </si>
  <si>
    <t>م0م الآثار والمتاحف دمشق</t>
  </si>
  <si>
    <t>م0م للفنون التطبيقية دمشق</t>
  </si>
  <si>
    <t>م0م الفندقي دمشق</t>
  </si>
  <si>
    <t>م0م الفندقي اللاذقية</t>
  </si>
  <si>
    <t>م0م الفندقي حلب</t>
  </si>
  <si>
    <t>م.م الفندقي طرطوس</t>
  </si>
  <si>
    <t>م.م الفندقي دير الزور</t>
  </si>
  <si>
    <t>م.م الفندقي حمص</t>
  </si>
  <si>
    <t>اجمالي طلاب معاهد وزارة الالسياحة</t>
  </si>
  <si>
    <t>م.م للطباعة دمشق</t>
  </si>
  <si>
    <t>الشوون الاجتماعية</t>
  </si>
  <si>
    <t>م.م للخدمة الاجتماعية دمشق</t>
  </si>
  <si>
    <t>المالية</t>
  </si>
  <si>
    <t>م.م المالي دمشق</t>
  </si>
  <si>
    <t>الري</t>
  </si>
  <si>
    <t>م0م  لاستصلاح الأراضي بالرقة</t>
  </si>
  <si>
    <t xml:space="preserve">الطلاب </t>
  </si>
  <si>
    <t xml:space="preserve">الخريجين </t>
  </si>
  <si>
    <t>ذ</t>
  </si>
  <si>
    <t>إ</t>
  </si>
  <si>
    <t xml:space="preserve">مج </t>
  </si>
  <si>
    <t xml:space="preserve">المعهد العالي لإدارة الأعمال </t>
  </si>
  <si>
    <t xml:space="preserve">المعهد الوطني للإدارة العامة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</si>
</sst>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4"/>
      <color theme="1"/>
      <name val="Simplified Arabic"/>
      <charset val="178"/>
    </font>
    <font>
      <sz val="14"/>
      <name val="Simplified Arabic"/>
      <charset val="178"/>
    </font>
    <font>
      <sz val="12"/>
      <color theme="1"/>
      <name val="Simplified Arabic"/>
      <charset val="178"/>
    </font>
    <font>
      <sz val="16"/>
      <color theme="1"/>
      <name val="Simplified Arabic"/>
      <charset val="178"/>
    </font>
    <font>
      <u/>
      <sz val="14"/>
      <color theme="1"/>
      <name val="Simplified Arabic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E6E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0" xfId="1"/>
    <xf numFmtId="0" fontId="1" fillId="0" borderId="0" xfId="1" applyFont="1" applyAlignment="1">
      <alignment horizontal="right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Border="1" applyAlignment="1">
      <alignment horizontal="center" vertical="center" wrapText="1" readingOrder="2"/>
    </xf>
    <xf numFmtId="0" fontId="7" fillId="4" borderId="14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wrapText="1"/>
    </xf>
    <xf numFmtId="0" fontId="6" fillId="4" borderId="14" xfId="0" applyFont="1" applyFill="1" applyBorder="1" applyAlignment="1">
      <alignment horizontal="center" vertical="center" readingOrder="2"/>
    </xf>
    <xf numFmtId="0" fontId="6" fillId="3" borderId="14" xfId="0" applyNumberFormat="1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6" fillId="0" borderId="0" xfId="0" applyFont="1" applyAlignment="1"/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readingOrder="2"/>
    </xf>
    <xf numFmtId="0" fontId="6" fillId="0" borderId="0" xfId="1" applyFont="1"/>
    <xf numFmtId="0" fontId="6" fillId="0" borderId="0" xfId="1" applyFont="1" applyBorder="1" applyAlignment="1">
      <alignment vertical="top" wrapText="1" readingOrder="2"/>
    </xf>
    <xf numFmtId="0" fontId="6" fillId="3" borderId="14" xfId="1" applyFont="1" applyFill="1" applyBorder="1" applyAlignment="1">
      <alignment horizontal="center" vertical="center" wrapText="1" readingOrder="2"/>
    </xf>
    <xf numFmtId="0" fontId="6" fillId="4" borderId="14" xfId="1" applyFont="1" applyFill="1" applyBorder="1" applyAlignment="1">
      <alignment horizontal="center" vertical="center" wrapText="1" readingOrder="2"/>
    </xf>
    <xf numFmtId="0" fontId="6" fillId="2" borderId="14" xfId="1" applyFont="1" applyFill="1" applyBorder="1" applyAlignment="1">
      <alignment horizontal="center" vertical="center" wrapText="1" readingOrder="2"/>
    </xf>
    <xf numFmtId="0" fontId="6" fillId="0" borderId="0" xfId="1" applyFont="1" applyAlignment="1">
      <alignment horizontal="right" readingOrder="2"/>
    </xf>
    <xf numFmtId="0" fontId="6" fillId="0" borderId="0" xfId="1" applyFont="1" applyAlignment="1">
      <alignment horizontal="center" vertical="center"/>
    </xf>
    <xf numFmtId="0" fontId="9" fillId="3" borderId="14" xfId="1" applyFont="1" applyFill="1" applyBorder="1" applyAlignment="1">
      <alignment horizontal="center" vertical="top" wrapText="1" readingOrder="2"/>
    </xf>
    <xf numFmtId="0" fontId="9" fillId="3" borderId="14" xfId="1" applyFont="1" applyFill="1" applyBorder="1" applyAlignment="1">
      <alignment horizontal="center" vertical="center" wrapText="1" readingOrder="2"/>
    </xf>
    <xf numFmtId="0" fontId="8" fillId="3" borderId="14" xfId="1" applyFont="1" applyFill="1" applyBorder="1" applyAlignment="1">
      <alignment horizontal="center" vertical="center" wrapText="1" readingOrder="2"/>
    </xf>
    <xf numFmtId="0" fontId="9" fillId="4" borderId="14" xfId="1" applyFont="1" applyFill="1" applyBorder="1" applyAlignment="1">
      <alignment horizontal="center" vertical="top" wrapText="1" readingOrder="2"/>
    </xf>
    <xf numFmtId="0" fontId="9" fillId="4" borderId="14" xfId="1" applyFont="1" applyFill="1" applyBorder="1" applyAlignment="1">
      <alignment horizontal="center" vertical="center" wrapText="1" readingOrder="2"/>
    </xf>
    <xf numFmtId="0" fontId="6" fillId="4" borderId="14" xfId="0" applyFont="1" applyFill="1" applyBorder="1" applyAlignment="1">
      <alignment horizontal="center" vertical="center" wrapText="1" readingOrder="2"/>
    </xf>
    <xf numFmtId="0" fontId="6" fillId="5" borderId="14" xfId="0" applyFont="1" applyFill="1" applyBorder="1" applyAlignment="1">
      <alignment horizontal="center" vertical="top" wrapText="1" readingOrder="2"/>
    </xf>
    <xf numFmtId="0" fontId="6" fillId="0" borderId="14" xfId="0" applyFont="1" applyBorder="1" applyAlignment="1">
      <alignment horizontal="right" vertical="top" wrapText="1" readingOrder="2"/>
    </xf>
    <xf numFmtId="0" fontId="6" fillId="0" borderId="14" xfId="0" applyFont="1" applyBorder="1" applyAlignment="1">
      <alignment horizontal="center" vertical="top" wrapText="1" readingOrder="1"/>
    </xf>
    <xf numFmtId="0" fontId="6" fillId="0" borderId="14" xfId="0" applyFont="1" applyBorder="1" applyAlignment="1">
      <alignment horizontal="center" vertical="top" wrapText="1" readingOrder="2"/>
    </xf>
    <xf numFmtId="0" fontId="6" fillId="5" borderId="14" xfId="0" applyFont="1" applyFill="1" applyBorder="1" applyAlignment="1">
      <alignment horizontal="right" vertical="top" wrapText="1" readingOrder="2"/>
    </xf>
    <xf numFmtId="0" fontId="6" fillId="5" borderId="14" xfId="0" applyFont="1" applyFill="1" applyBorder="1" applyAlignment="1">
      <alignment horizontal="justify" vertical="top" wrapText="1" readingOrder="2"/>
    </xf>
    <xf numFmtId="0" fontId="6" fillId="5" borderId="14" xfId="0" applyFont="1" applyFill="1" applyBorder="1" applyAlignment="1">
      <alignment horizontal="center" vertical="top" wrapText="1" readingOrder="1"/>
    </xf>
    <xf numFmtId="0" fontId="6" fillId="0" borderId="14" xfId="0" applyFont="1" applyBorder="1" applyAlignment="1">
      <alignment horizontal="justify" vertical="top" wrapText="1" readingOrder="2"/>
    </xf>
    <xf numFmtId="0" fontId="6" fillId="0" borderId="14" xfId="0" applyFont="1" applyBorder="1" applyAlignment="1">
      <alignment horizontal="right" vertical="top" wrapText="1" indent="6" readingOrder="2"/>
    </xf>
    <xf numFmtId="0" fontId="6" fillId="4" borderId="14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4" borderId="14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readingOrder="2"/>
    </xf>
    <xf numFmtId="0" fontId="6" fillId="4" borderId="14" xfId="0" applyFont="1" applyFill="1" applyBorder="1" applyAlignment="1">
      <alignment horizontal="center" vertical="center" readingOrder="2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textRotation="90" wrapText="1" readingOrder="2"/>
    </xf>
    <xf numFmtId="0" fontId="6" fillId="3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6" xfId="0" applyFont="1" applyFill="1" applyBorder="1" applyAlignment="1">
      <alignment horizontal="center" vertical="center" wrapText="1" readingOrder="2"/>
    </xf>
    <xf numFmtId="0" fontId="6" fillId="3" borderId="1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readingOrder="2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10" xfId="0" applyFont="1" applyFill="1" applyBorder="1" applyAlignment="1">
      <alignment horizontal="center" vertical="center" wrapText="1" readingOrder="2"/>
    </xf>
    <xf numFmtId="0" fontId="6" fillId="4" borderId="13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6" fillId="4" borderId="5" xfId="0" applyFont="1" applyFill="1" applyBorder="1" applyAlignment="1">
      <alignment horizontal="center" vertical="center" wrapText="1" readingOrder="2"/>
    </xf>
    <xf numFmtId="0" fontId="6" fillId="4" borderId="6" xfId="0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10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4" borderId="14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readingOrder="2"/>
    </xf>
    <xf numFmtId="0" fontId="6" fillId="4" borderId="14" xfId="0" applyFont="1" applyFill="1" applyBorder="1" applyAlignment="1">
      <alignment horizontal="center" vertical="center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6" fillId="3" borderId="16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wrapText="1" readingOrder="2"/>
    </xf>
    <xf numFmtId="0" fontId="6" fillId="2" borderId="17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textRotation="90" wrapText="1" readingOrder="2"/>
    </xf>
    <xf numFmtId="0" fontId="6" fillId="2" borderId="14" xfId="0" applyFont="1" applyFill="1" applyBorder="1" applyAlignment="1">
      <alignment horizontal="center" vertical="center" textRotation="90" wrapText="1" readingOrder="2"/>
    </xf>
    <xf numFmtId="0" fontId="6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textRotation="90"/>
    </xf>
    <xf numFmtId="0" fontId="7" fillId="3" borderId="21" xfId="0" applyFont="1" applyFill="1" applyBorder="1" applyAlignment="1">
      <alignment horizontal="center" vertical="center" wrapText="1" readingOrder="2"/>
    </xf>
    <xf numFmtId="0" fontId="7" fillId="3" borderId="23" xfId="0" applyFont="1" applyFill="1" applyBorder="1" applyAlignment="1">
      <alignment horizontal="center" vertical="center" wrapText="1" readingOrder="2"/>
    </xf>
    <xf numFmtId="0" fontId="7" fillId="3" borderId="22" xfId="0" applyFont="1" applyFill="1" applyBorder="1" applyAlignment="1">
      <alignment horizontal="center" vertical="center" wrapText="1" readingOrder="2"/>
    </xf>
    <xf numFmtId="0" fontId="7" fillId="3" borderId="19" xfId="0" applyFont="1" applyFill="1" applyBorder="1" applyAlignment="1">
      <alignment horizontal="center" vertical="center" wrapText="1" readingOrder="2"/>
    </xf>
    <xf numFmtId="0" fontId="7" fillId="3" borderId="24" xfId="0" applyFont="1" applyFill="1" applyBorder="1" applyAlignment="1">
      <alignment horizontal="center" vertical="center" wrapText="1" readingOrder="2"/>
    </xf>
    <xf numFmtId="0" fontId="7" fillId="3" borderId="20" xfId="0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right" vertical="top" wrapText="1" readingOrder="2"/>
    </xf>
    <xf numFmtId="0" fontId="6" fillId="3" borderId="14" xfId="1" applyFont="1" applyFill="1" applyBorder="1" applyAlignment="1">
      <alignment horizontal="center" readingOrder="2"/>
    </xf>
    <xf numFmtId="0" fontId="6" fillId="4" borderId="14" xfId="1" applyFont="1" applyFill="1" applyBorder="1" applyAlignment="1">
      <alignment horizontal="center" vertical="center" wrapText="1" readingOrder="2"/>
    </xf>
    <xf numFmtId="0" fontId="6" fillId="3" borderId="14" xfId="1" applyFont="1" applyFill="1" applyBorder="1" applyAlignment="1">
      <alignment horizontal="center" vertical="center" readingOrder="2"/>
    </xf>
    <xf numFmtId="0" fontId="6" fillId="0" borderId="14" xfId="0" applyFont="1" applyBorder="1" applyAlignment="1">
      <alignment horizontal="right" vertical="top" wrapText="1" readingOrder="2"/>
    </xf>
    <xf numFmtId="0" fontId="6" fillId="5" borderId="14" xfId="0" applyFont="1" applyFill="1" applyBorder="1" applyAlignment="1">
      <alignment horizontal="center" vertical="top" wrapText="1" readingOrder="2"/>
    </xf>
    <xf numFmtId="0" fontId="6" fillId="0" borderId="14" xfId="0" applyFont="1" applyBorder="1" applyAlignment="1">
      <alignment horizontal="center" vertical="top" wrapText="1" readingOrder="2"/>
    </xf>
    <xf numFmtId="0" fontId="6" fillId="0" borderId="15" xfId="0" applyFont="1" applyBorder="1" applyAlignment="1">
      <alignment horizontal="center" vertical="top" wrapText="1" readingOrder="2"/>
    </xf>
    <xf numFmtId="0" fontId="6" fillId="0" borderId="16" xfId="0" applyFont="1" applyBorder="1" applyAlignment="1">
      <alignment horizontal="center" vertical="top" wrapText="1" readingOrder="2"/>
    </xf>
    <xf numFmtId="0" fontId="6" fillId="0" borderId="14" xfId="0" applyFont="1" applyBorder="1" applyAlignment="1">
      <alignment horizontal="justify" vertical="top" wrapText="1" readingOrder="2"/>
    </xf>
    <xf numFmtId="0" fontId="6" fillId="5" borderId="15" xfId="0" applyFont="1" applyFill="1" applyBorder="1" applyAlignment="1">
      <alignment horizontal="center" vertical="top" wrapText="1" readingOrder="2"/>
    </xf>
    <xf numFmtId="0" fontId="6" fillId="5" borderId="16" xfId="0" applyFont="1" applyFill="1" applyBorder="1" applyAlignment="1">
      <alignment horizontal="center" vertical="top" wrapText="1" readingOrder="2"/>
    </xf>
    <xf numFmtId="0" fontId="6" fillId="5" borderId="26" xfId="0" applyFont="1" applyFill="1" applyBorder="1" applyAlignment="1">
      <alignment horizontal="center" vertical="top" wrapText="1" readingOrder="2"/>
    </xf>
    <xf numFmtId="0" fontId="6" fillId="0" borderId="24" xfId="0" applyFont="1" applyBorder="1" applyAlignment="1">
      <alignment horizontal="center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25" xfId="0" applyFont="1" applyBorder="1" applyAlignment="1">
      <alignment horizontal="center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textRotation="90" wrapText="1" readingOrder="1"/>
    </xf>
    <xf numFmtId="0" fontId="6" fillId="0" borderId="0" xfId="0" applyFont="1" applyBorder="1" applyAlignment="1">
      <alignment horizontal="center" vertical="center" readingOrder="2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rightToLeft="1" workbookViewId="0">
      <selection activeCell="M28" sqref="M28:V28"/>
    </sheetView>
  </sheetViews>
  <sheetFormatPr defaultColWidth="9" defaultRowHeight="15.75"/>
  <cols>
    <col min="1" max="1" width="5.5703125" style="3" customWidth="1"/>
    <col min="2" max="2" width="14.7109375" style="3" customWidth="1"/>
    <col min="3" max="3" width="18.28515625" style="3" customWidth="1"/>
    <col min="4" max="12" width="9" style="3"/>
    <col min="13" max="16384" width="9" style="1"/>
  </cols>
  <sheetData>
    <row r="1" spans="1:12" ht="28.5" thickBot="1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8.5" thickBot="1">
      <c r="A2" s="97" t="s">
        <v>129</v>
      </c>
      <c r="B2" s="97"/>
      <c r="C2" s="97" t="s">
        <v>336</v>
      </c>
      <c r="D2" s="97" t="s">
        <v>0</v>
      </c>
      <c r="E2" s="97"/>
      <c r="F2" s="97"/>
      <c r="G2" s="97" t="s">
        <v>1</v>
      </c>
      <c r="H2" s="97"/>
      <c r="I2" s="97"/>
      <c r="J2" s="97" t="s">
        <v>2</v>
      </c>
      <c r="K2" s="97"/>
      <c r="L2" s="97"/>
    </row>
    <row r="3" spans="1:12" ht="28.5" thickBot="1">
      <c r="A3" s="97"/>
      <c r="B3" s="97"/>
      <c r="C3" s="97"/>
      <c r="D3" s="25" t="s">
        <v>3</v>
      </c>
      <c r="E3" s="25" t="s">
        <v>4</v>
      </c>
      <c r="F3" s="25" t="s">
        <v>5</v>
      </c>
      <c r="G3" s="25" t="s">
        <v>3</v>
      </c>
      <c r="H3" s="25" t="s">
        <v>4</v>
      </c>
      <c r="I3" s="25" t="s">
        <v>5</v>
      </c>
      <c r="J3" s="25" t="s">
        <v>3</v>
      </c>
      <c r="K3" s="25" t="s">
        <v>4</v>
      </c>
      <c r="L3" s="25" t="s">
        <v>5</v>
      </c>
    </row>
    <row r="4" spans="1:12" ht="28.5" thickBot="1">
      <c r="A4" s="71" t="s">
        <v>6</v>
      </c>
      <c r="B4" s="71"/>
      <c r="C4" s="13" t="s">
        <v>7</v>
      </c>
      <c r="D4" s="13">
        <v>2628</v>
      </c>
      <c r="E4" s="13">
        <v>1196</v>
      </c>
      <c r="F4" s="25">
        <f t="shared" ref="F4:F35" si="0">D4+E4</f>
        <v>3824</v>
      </c>
      <c r="G4" s="13">
        <v>376</v>
      </c>
      <c r="H4" s="13">
        <v>186</v>
      </c>
      <c r="I4" s="25">
        <f t="shared" ref="I4:I35" si="1">G4+H4</f>
        <v>562</v>
      </c>
      <c r="J4" s="13">
        <v>325</v>
      </c>
      <c r="K4" s="13">
        <v>213</v>
      </c>
      <c r="L4" s="25">
        <f t="shared" ref="L4:L35" si="2">J4+K4</f>
        <v>538</v>
      </c>
    </row>
    <row r="5" spans="1:12" ht="28.5" thickBot="1">
      <c r="A5" s="71"/>
      <c r="B5" s="71"/>
      <c r="C5" s="13" t="s">
        <v>8</v>
      </c>
      <c r="D5" s="13">
        <v>1940</v>
      </c>
      <c r="E5" s="13">
        <v>725</v>
      </c>
      <c r="F5" s="25">
        <f t="shared" si="0"/>
        <v>2665</v>
      </c>
      <c r="G5" s="13">
        <v>372</v>
      </c>
      <c r="H5" s="13">
        <v>126</v>
      </c>
      <c r="I5" s="25">
        <f t="shared" si="1"/>
        <v>498</v>
      </c>
      <c r="J5" s="13">
        <v>366</v>
      </c>
      <c r="K5" s="13">
        <v>119</v>
      </c>
      <c r="L5" s="25">
        <f t="shared" si="2"/>
        <v>485</v>
      </c>
    </row>
    <row r="6" spans="1:12" ht="28.5" thickBot="1">
      <c r="A6" s="71"/>
      <c r="B6" s="71"/>
      <c r="C6" s="13" t="s">
        <v>9</v>
      </c>
      <c r="D6" s="13">
        <v>91</v>
      </c>
      <c r="E6" s="13">
        <v>23</v>
      </c>
      <c r="F6" s="25">
        <f t="shared" si="0"/>
        <v>114</v>
      </c>
      <c r="G6" s="13">
        <v>91</v>
      </c>
      <c r="H6" s="13">
        <v>23</v>
      </c>
      <c r="I6" s="25">
        <f t="shared" si="1"/>
        <v>114</v>
      </c>
      <c r="J6" s="13">
        <v>0</v>
      </c>
      <c r="K6" s="13">
        <v>0</v>
      </c>
      <c r="L6" s="25">
        <f t="shared" si="2"/>
        <v>0</v>
      </c>
    </row>
    <row r="7" spans="1:12" ht="28.5" thickBot="1">
      <c r="A7" s="71"/>
      <c r="B7" s="71"/>
      <c r="C7" s="13" t="s">
        <v>10</v>
      </c>
      <c r="D7" s="13">
        <v>815</v>
      </c>
      <c r="E7" s="13">
        <v>417</v>
      </c>
      <c r="F7" s="25">
        <f t="shared" si="0"/>
        <v>1232</v>
      </c>
      <c r="G7" s="13">
        <v>114</v>
      </c>
      <c r="H7" s="13">
        <v>79</v>
      </c>
      <c r="I7" s="25">
        <f t="shared" si="1"/>
        <v>193</v>
      </c>
      <c r="J7" s="13">
        <v>98</v>
      </c>
      <c r="K7" s="13">
        <v>66</v>
      </c>
      <c r="L7" s="25">
        <f t="shared" si="2"/>
        <v>164</v>
      </c>
    </row>
    <row r="8" spans="1:12" ht="28.5" thickBot="1">
      <c r="A8" s="71"/>
      <c r="B8" s="71"/>
      <c r="C8" s="13" t="s">
        <v>11</v>
      </c>
      <c r="D8" s="13">
        <v>380</v>
      </c>
      <c r="E8" s="13">
        <v>276</v>
      </c>
      <c r="F8" s="25">
        <f t="shared" si="0"/>
        <v>656</v>
      </c>
      <c r="G8" s="13">
        <v>105</v>
      </c>
      <c r="H8" s="13">
        <v>71</v>
      </c>
      <c r="I8" s="25">
        <f t="shared" si="1"/>
        <v>176</v>
      </c>
      <c r="J8" s="13">
        <v>46</v>
      </c>
      <c r="K8" s="13">
        <v>32</v>
      </c>
      <c r="L8" s="25">
        <f t="shared" si="2"/>
        <v>78</v>
      </c>
    </row>
    <row r="9" spans="1:12" ht="28.5" thickBot="1">
      <c r="A9" s="71" t="s">
        <v>12</v>
      </c>
      <c r="B9" s="71"/>
      <c r="C9" s="13" t="s">
        <v>7</v>
      </c>
      <c r="D9" s="13">
        <v>846</v>
      </c>
      <c r="E9" s="13">
        <v>407</v>
      </c>
      <c r="F9" s="25">
        <f t="shared" si="0"/>
        <v>1253</v>
      </c>
      <c r="G9" s="13">
        <v>132</v>
      </c>
      <c r="H9" s="13">
        <v>79</v>
      </c>
      <c r="I9" s="25">
        <f t="shared" si="1"/>
        <v>211</v>
      </c>
      <c r="J9" s="13">
        <v>186</v>
      </c>
      <c r="K9" s="13">
        <v>83</v>
      </c>
      <c r="L9" s="25">
        <f t="shared" si="2"/>
        <v>269</v>
      </c>
    </row>
    <row r="10" spans="1:12" ht="28.5" thickBot="1">
      <c r="A10" s="71"/>
      <c r="B10" s="71"/>
      <c r="C10" s="13" t="s">
        <v>8</v>
      </c>
      <c r="D10" s="13">
        <v>398</v>
      </c>
      <c r="E10" s="13">
        <v>187</v>
      </c>
      <c r="F10" s="25">
        <f t="shared" si="0"/>
        <v>585</v>
      </c>
      <c r="G10" s="13">
        <v>57</v>
      </c>
      <c r="H10" s="13">
        <v>29</v>
      </c>
      <c r="I10" s="25">
        <f t="shared" si="1"/>
        <v>86</v>
      </c>
      <c r="J10" s="13">
        <v>79</v>
      </c>
      <c r="K10" s="13">
        <v>35</v>
      </c>
      <c r="L10" s="25">
        <f t="shared" si="2"/>
        <v>114</v>
      </c>
    </row>
    <row r="11" spans="1:12" ht="28.5" thickBot="1">
      <c r="A11" s="71"/>
      <c r="B11" s="71"/>
      <c r="C11" s="13" t="s">
        <v>10</v>
      </c>
      <c r="D11" s="13">
        <v>391</v>
      </c>
      <c r="E11" s="13">
        <v>183</v>
      </c>
      <c r="F11" s="25">
        <f t="shared" si="0"/>
        <v>574</v>
      </c>
      <c r="G11" s="13">
        <v>156</v>
      </c>
      <c r="H11" s="13">
        <v>57</v>
      </c>
      <c r="I11" s="25">
        <f t="shared" si="1"/>
        <v>213</v>
      </c>
      <c r="J11" s="13">
        <v>62</v>
      </c>
      <c r="K11" s="13">
        <v>41</v>
      </c>
      <c r="L11" s="25">
        <f t="shared" si="2"/>
        <v>103</v>
      </c>
    </row>
    <row r="12" spans="1:12" ht="28.5" thickBot="1">
      <c r="A12" s="71"/>
      <c r="B12" s="71"/>
      <c r="C12" s="13" t="s">
        <v>11</v>
      </c>
      <c r="D12" s="13">
        <v>330</v>
      </c>
      <c r="E12" s="13">
        <v>243</v>
      </c>
      <c r="F12" s="25">
        <f t="shared" si="0"/>
        <v>573</v>
      </c>
      <c r="G12" s="13">
        <v>41</v>
      </c>
      <c r="H12" s="13">
        <v>46</v>
      </c>
      <c r="I12" s="25">
        <f t="shared" si="1"/>
        <v>87</v>
      </c>
      <c r="J12" s="13">
        <v>90</v>
      </c>
      <c r="K12" s="13">
        <v>63</v>
      </c>
      <c r="L12" s="25">
        <f t="shared" si="2"/>
        <v>153</v>
      </c>
    </row>
    <row r="13" spans="1:12" ht="28.5" thickBot="1">
      <c r="A13" s="71" t="s">
        <v>13</v>
      </c>
      <c r="B13" s="71"/>
      <c r="C13" s="13" t="s">
        <v>7</v>
      </c>
      <c r="D13" s="13">
        <v>499</v>
      </c>
      <c r="E13" s="13">
        <v>1039</v>
      </c>
      <c r="F13" s="25">
        <f t="shared" si="0"/>
        <v>1538</v>
      </c>
      <c r="G13" s="13">
        <v>51</v>
      </c>
      <c r="H13" s="13">
        <v>191</v>
      </c>
      <c r="I13" s="25">
        <f t="shared" si="1"/>
        <v>242</v>
      </c>
      <c r="J13" s="13">
        <v>128</v>
      </c>
      <c r="K13" s="13">
        <v>224</v>
      </c>
      <c r="L13" s="25">
        <f t="shared" si="2"/>
        <v>352</v>
      </c>
    </row>
    <row r="14" spans="1:12" ht="28.5" thickBot="1">
      <c r="A14" s="71"/>
      <c r="B14" s="71"/>
      <c r="C14" s="13" t="s">
        <v>8</v>
      </c>
      <c r="D14" s="13">
        <v>311</v>
      </c>
      <c r="E14" s="13">
        <v>413</v>
      </c>
      <c r="F14" s="25">
        <f t="shared" si="0"/>
        <v>724</v>
      </c>
      <c r="G14" s="13">
        <v>53</v>
      </c>
      <c r="H14" s="13">
        <v>101</v>
      </c>
      <c r="I14" s="25">
        <f t="shared" si="1"/>
        <v>154</v>
      </c>
      <c r="J14" s="13">
        <v>76</v>
      </c>
      <c r="K14" s="13">
        <v>81</v>
      </c>
      <c r="L14" s="25">
        <f t="shared" si="2"/>
        <v>157</v>
      </c>
    </row>
    <row r="15" spans="1:12" ht="28.5" thickBot="1">
      <c r="A15" s="71"/>
      <c r="B15" s="71"/>
      <c r="C15" s="13" t="s">
        <v>10</v>
      </c>
      <c r="D15" s="13">
        <v>164</v>
      </c>
      <c r="E15" s="13">
        <v>356</v>
      </c>
      <c r="F15" s="25">
        <f t="shared" si="0"/>
        <v>520</v>
      </c>
      <c r="G15" s="13">
        <v>25</v>
      </c>
      <c r="H15" s="13">
        <v>97</v>
      </c>
      <c r="I15" s="25">
        <f t="shared" si="1"/>
        <v>122</v>
      </c>
      <c r="J15" s="13">
        <v>24</v>
      </c>
      <c r="K15" s="13">
        <v>63</v>
      </c>
      <c r="L15" s="25">
        <f t="shared" si="2"/>
        <v>87</v>
      </c>
    </row>
    <row r="16" spans="1:12" ht="28.5" thickBot="1">
      <c r="A16" s="71"/>
      <c r="B16" s="71"/>
      <c r="C16" s="13" t="s">
        <v>11</v>
      </c>
      <c r="D16" s="13">
        <v>133</v>
      </c>
      <c r="E16" s="13">
        <v>390</v>
      </c>
      <c r="F16" s="25">
        <f t="shared" si="0"/>
        <v>523</v>
      </c>
      <c r="G16" s="13">
        <v>34</v>
      </c>
      <c r="H16" s="13">
        <v>79</v>
      </c>
      <c r="I16" s="25">
        <f t="shared" si="1"/>
        <v>113</v>
      </c>
      <c r="J16" s="13">
        <v>19</v>
      </c>
      <c r="K16" s="13">
        <v>76</v>
      </c>
      <c r="L16" s="25">
        <f t="shared" si="2"/>
        <v>95</v>
      </c>
    </row>
    <row r="17" spans="1:14" ht="28.5" thickBot="1">
      <c r="A17" s="71" t="s">
        <v>14</v>
      </c>
      <c r="B17" s="71"/>
      <c r="C17" s="13" t="s">
        <v>7</v>
      </c>
      <c r="D17" s="13">
        <v>1392</v>
      </c>
      <c r="E17" s="13">
        <v>813</v>
      </c>
      <c r="F17" s="25">
        <f t="shared" si="0"/>
        <v>2205</v>
      </c>
      <c r="G17" s="13">
        <v>194</v>
      </c>
      <c r="H17" s="13">
        <v>124</v>
      </c>
      <c r="I17" s="25">
        <f t="shared" si="1"/>
        <v>318</v>
      </c>
      <c r="J17" s="13">
        <v>216</v>
      </c>
      <c r="K17" s="13">
        <v>156</v>
      </c>
      <c r="L17" s="25">
        <f t="shared" si="2"/>
        <v>372</v>
      </c>
    </row>
    <row r="18" spans="1:14" ht="28.5" thickBot="1">
      <c r="A18" s="71"/>
      <c r="B18" s="71"/>
      <c r="C18" s="13" t="s">
        <v>8</v>
      </c>
      <c r="D18" s="13">
        <v>876</v>
      </c>
      <c r="E18" s="13">
        <v>395</v>
      </c>
      <c r="F18" s="25">
        <f t="shared" si="0"/>
        <v>1271</v>
      </c>
      <c r="G18" s="13">
        <v>181</v>
      </c>
      <c r="H18" s="13">
        <v>94</v>
      </c>
      <c r="I18" s="25">
        <f t="shared" si="1"/>
        <v>275</v>
      </c>
      <c r="J18" s="13">
        <v>138</v>
      </c>
      <c r="K18" s="13">
        <v>73</v>
      </c>
      <c r="L18" s="25">
        <f t="shared" si="2"/>
        <v>211</v>
      </c>
    </row>
    <row r="19" spans="1:14" ht="28.5" thickBot="1">
      <c r="A19" s="71"/>
      <c r="B19" s="71"/>
      <c r="C19" s="13" t="s">
        <v>32</v>
      </c>
      <c r="D19" s="13">
        <v>16</v>
      </c>
      <c r="E19" s="13">
        <v>6</v>
      </c>
      <c r="F19" s="25">
        <f t="shared" si="0"/>
        <v>22</v>
      </c>
      <c r="G19" s="13">
        <v>16</v>
      </c>
      <c r="H19" s="13">
        <v>6</v>
      </c>
      <c r="I19" s="25">
        <f t="shared" si="1"/>
        <v>22</v>
      </c>
      <c r="J19" s="13">
        <v>0</v>
      </c>
      <c r="K19" s="13">
        <v>0</v>
      </c>
      <c r="L19" s="25">
        <f t="shared" si="2"/>
        <v>0</v>
      </c>
    </row>
    <row r="20" spans="1:14" ht="28.5" thickBot="1">
      <c r="A20" s="71"/>
      <c r="B20" s="71"/>
      <c r="C20" s="13" t="s">
        <v>10</v>
      </c>
      <c r="D20" s="13">
        <v>636</v>
      </c>
      <c r="E20" s="13">
        <v>624</v>
      </c>
      <c r="F20" s="25">
        <f t="shared" si="0"/>
        <v>1260</v>
      </c>
      <c r="G20" s="13">
        <v>131</v>
      </c>
      <c r="H20" s="13">
        <v>107</v>
      </c>
      <c r="I20" s="25">
        <f t="shared" si="1"/>
        <v>238</v>
      </c>
      <c r="J20" s="13">
        <v>97</v>
      </c>
      <c r="K20" s="13">
        <v>93</v>
      </c>
      <c r="L20" s="25">
        <f t="shared" si="2"/>
        <v>190</v>
      </c>
    </row>
    <row r="21" spans="1:14" ht="28.5" thickBot="1">
      <c r="A21" s="71"/>
      <c r="B21" s="71"/>
      <c r="C21" s="13" t="s">
        <v>11</v>
      </c>
      <c r="D21" s="13">
        <v>614</v>
      </c>
      <c r="E21" s="13">
        <v>531</v>
      </c>
      <c r="F21" s="25">
        <f t="shared" si="0"/>
        <v>1145</v>
      </c>
      <c r="G21" s="13">
        <v>115</v>
      </c>
      <c r="H21" s="13">
        <v>91</v>
      </c>
      <c r="I21" s="25">
        <f t="shared" si="1"/>
        <v>206</v>
      </c>
      <c r="J21" s="13">
        <v>101</v>
      </c>
      <c r="K21" s="13">
        <v>86</v>
      </c>
      <c r="L21" s="25">
        <f t="shared" si="2"/>
        <v>187</v>
      </c>
    </row>
    <row r="22" spans="1:14" ht="28.5" thickBot="1">
      <c r="A22" s="71" t="s">
        <v>15</v>
      </c>
      <c r="B22" s="71"/>
      <c r="C22" s="13" t="s">
        <v>7</v>
      </c>
      <c r="D22" s="13">
        <v>455</v>
      </c>
      <c r="E22" s="13">
        <v>484</v>
      </c>
      <c r="F22" s="25">
        <f t="shared" si="0"/>
        <v>939</v>
      </c>
      <c r="G22" s="13">
        <v>70</v>
      </c>
      <c r="H22" s="13">
        <v>63</v>
      </c>
      <c r="I22" s="25">
        <f t="shared" si="1"/>
        <v>133</v>
      </c>
      <c r="J22" s="13">
        <v>69</v>
      </c>
      <c r="K22" s="13">
        <v>80</v>
      </c>
      <c r="L22" s="25">
        <f t="shared" si="2"/>
        <v>149</v>
      </c>
    </row>
    <row r="23" spans="1:14" ht="28.5" thickBot="1">
      <c r="A23" s="71"/>
      <c r="B23" s="71"/>
      <c r="C23" s="13" t="s">
        <v>8</v>
      </c>
      <c r="D23" s="13">
        <v>397</v>
      </c>
      <c r="E23" s="13">
        <v>343</v>
      </c>
      <c r="F23" s="25">
        <f t="shared" si="0"/>
        <v>740</v>
      </c>
      <c r="G23" s="13">
        <v>75</v>
      </c>
      <c r="H23" s="13">
        <v>69</v>
      </c>
      <c r="I23" s="25">
        <f t="shared" si="1"/>
        <v>144</v>
      </c>
      <c r="J23" s="13">
        <v>41</v>
      </c>
      <c r="K23" s="13">
        <v>47</v>
      </c>
      <c r="L23" s="25">
        <f t="shared" si="2"/>
        <v>88</v>
      </c>
    </row>
    <row r="24" spans="1:14" ht="28.5" thickBot="1">
      <c r="A24" s="71"/>
      <c r="B24" s="71"/>
      <c r="C24" s="13" t="s">
        <v>10</v>
      </c>
      <c r="D24" s="13">
        <v>178</v>
      </c>
      <c r="E24" s="13">
        <v>240</v>
      </c>
      <c r="F24" s="25">
        <f t="shared" si="0"/>
        <v>418</v>
      </c>
      <c r="G24" s="13">
        <v>32</v>
      </c>
      <c r="H24" s="13">
        <v>45</v>
      </c>
      <c r="I24" s="25">
        <f t="shared" si="1"/>
        <v>77</v>
      </c>
      <c r="J24" s="13">
        <v>27</v>
      </c>
      <c r="K24" s="13">
        <v>47</v>
      </c>
      <c r="L24" s="25">
        <f t="shared" si="2"/>
        <v>74</v>
      </c>
    </row>
    <row r="25" spans="1:14" ht="28.5" thickBot="1">
      <c r="A25" s="71"/>
      <c r="B25" s="71"/>
      <c r="C25" s="13" t="s">
        <v>11</v>
      </c>
      <c r="D25" s="13">
        <v>178</v>
      </c>
      <c r="E25" s="13">
        <v>225</v>
      </c>
      <c r="F25" s="25">
        <f t="shared" si="0"/>
        <v>403</v>
      </c>
      <c r="G25" s="13">
        <v>37</v>
      </c>
      <c r="H25" s="13">
        <v>31</v>
      </c>
      <c r="I25" s="25">
        <f t="shared" si="1"/>
        <v>68</v>
      </c>
      <c r="J25" s="13">
        <v>30</v>
      </c>
      <c r="K25" s="13">
        <v>48</v>
      </c>
      <c r="L25" s="25">
        <f t="shared" si="2"/>
        <v>78</v>
      </c>
    </row>
    <row r="26" spans="1:14" ht="28.5" thickBot="1">
      <c r="A26" s="71" t="s">
        <v>16</v>
      </c>
      <c r="B26" s="71"/>
      <c r="C26" s="13" t="s">
        <v>7</v>
      </c>
      <c r="D26" s="13">
        <v>2723</v>
      </c>
      <c r="E26" s="13">
        <v>862</v>
      </c>
      <c r="F26" s="25">
        <f t="shared" si="0"/>
        <v>3585</v>
      </c>
      <c r="G26" s="13">
        <v>359</v>
      </c>
      <c r="H26" s="13">
        <v>175</v>
      </c>
      <c r="I26" s="25">
        <f t="shared" si="1"/>
        <v>534</v>
      </c>
      <c r="J26" s="13">
        <v>402</v>
      </c>
      <c r="K26" s="13">
        <v>98</v>
      </c>
      <c r="L26" s="25">
        <f t="shared" si="2"/>
        <v>500</v>
      </c>
    </row>
    <row r="27" spans="1:14" ht="28.5" thickBot="1">
      <c r="A27" s="71"/>
      <c r="B27" s="71"/>
      <c r="C27" s="13" t="s">
        <v>8</v>
      </c>
      <c r="D27" s="13">
        <v>1856</v>
      </c>
      <c r="E27" s="13">
        <v>407</v>
      </c>
      <c r="F27" s="25">
        <f t="shared" si="0"/>
        <v>2263</v>
      </c>
      <c r="G27" s="13">
        <v>465</v>
      </c>
      <c r="H27" s="13">
        <v>100</v>
      </c>
      <c r="I27" s="25">
        <f t="shared" si="1"/>
        <v>565</v>
      </c>
      <c r="J27" s="13">
        <v>234</v>
      </c>
      <c r="K27" s="13">
        <v>70</v>
      </c>
      <c r="L27" s="25">
        <f t="shared" si="2"/>
        <v>304</v>
      </c>
    </row>
    <row r="28" spans="1:14" ht="28.5" thickBot="1">
      <c r="A28" s="71"/>
      <c r="B28" s="71"/>
      <c r="C28" s="13" t="s">
        <v>10</v>
      </c>
      <c r="D28" s="13">
        <v>1172</v>
      </c>
      <c r="E28" s="13">
        <v>339</v>
      </c>
      <c r="F28" s="25">
        <f t="shared" si="0"/>
        <v>1511</v>
      </c>
      <c r="G28" s="13">
        <v>258</v>
      </c>
      <c r="H28" s="13">
        <v>56</v>
      </c>
      <c r="I28" s="25">
        <f t="shared" si="1"/>
        <v>314</v>
      </c>
      <c r="J28" s="13">
        <v>28</v>
      </c>
      <c r="K28" s="13">
        <v>51</v>
      </c>
      <c r="L28" s="25">
        <f t="shared" si="2"/>
        <v>79</v>
      </c>
      <c r="N28" s="2"/>
    </row>
    <row r="29" spans="1:14" ht="28.5" thickBot="1">
      <c r="A29" s="71"/>
      <c r="B29" s="71"/>
      <c r="C29" s="13" t="s">
        <v>11</v>
      </c>
      <c r="D29" s="13">
        <v>965</v>
      </c>
      <c r="E29" s="13">
        <v>218</v>
      </c>
      <c r="F29" s="25">
        <f t="shared" si="0"/>
        <v>1183</v>
      </c>
      <c r="G29" s="13">
        <v>194</v>
      </c>
      <c r="H29" s="13">
        <v>68</v>
      </c>
      <c r="I29" s="25">
        <f t="shared" si="1"/>
        <v>262</v>
      </c>
      <c r="J29" s="13">
        <v>77</v>
      </c>
      <c r="K29" s="13">
        <v>21</v>
      </c>
      <c r="L29" s="25">
        <f t="shared" si="2"/>
        <v>98</v>
      </c>
    </row>
    <row r="30" spans="1:14" ht="28.5" thickBot="1">
      <c r="A30" s="71" t="s">
        <v>17</v>
      </c>
      <c r="B30" s="71"/>
      <c r="C30" s="13" t="s">
        <v>7</v>
      </c>
      <c r="D30" s="13">
        <v>1913</v>
      </c>
      <c r="E30" s="13">
        <v>259</v>
      </c>
      <c r="F30" s="25">
        <f t="shared" si="0"/>
        <v>2172</v>
      </c>
      <c r="G30" s="13">
        <v>251</v>
      </c>
      <c r="H30" s="13">
        <v>36</v>
      </c>
      <c r="I30" s="25">
        <f t="shared" si="1"/>
        <v>287</v>
      </c>
      <c r="J30" s="13">
        <v>242</v>
      </c>
      <c r="K30" s="13">
        <v>66</v>
      </c>
      <c r="L30" s="25">
        <f t="shared" si="2"/>
        <v>308</v>
      </c>
    </row>
    <row r="31" spans="1:14" ht="28.5" thickBot="1">
      <c r="A31" s="71"/>
      <c r="B31" s="71"/>
      <c r="C31" s="13" t="s">
        <v>8</v>
      </c>
      <c r="D31" s="13">
        <v>2710</v>
      </c>
      <c r="E31" s="13">
        <v>361</v>
      </c>
      <c r="F31" s="25">
        <f t="shared" si="0"/>
        <v>3071</v>
      </c>
      <c r="G31" s="13">
        <v>489</v>
      </c>
      <c r="H31" s="13">
        <v>60</v>
      </c>
      <c r="I31" s="25">
        <f t="shared" si="1"/>
        <v>549</v>
      </c>
      <c r="J31" s="13">
        <v>261</v>
      </c>
      <c r="K31" s="13">
        <v>41</v>
      </c>
      <c r="L31" s="25">
        <f t="shared" si="2"/>
        <v>302</v>
      </c>
    </row>
    <row r="32" spans="1:14" ht="28.5" thickBot="1">
      <c r="A32" s="71"/>
      <c r="B32" s="71"/>
      <c r="C32" s="13" t="s">
        <v>10</v>
      </c>
      <c r="D32" s="13">
        <v>889</v>
      </c>
      <c r="E32" s="13">
        <v>242</v>
      </c>
      <c r="F32" s="25">
        <f t="shared" si="0"/>
        <v>1131</v>
      </c>
      <c r="G32" s="13">
        <v>186</v>
      </c>
      <c r="H32" s="13">
        <v>48</v>
      </c>
      <c r="I32" s="25">
        <f t="shared" si="1"/>
        <v>234</v>
      </c>
      <c r="J32" s="13">
        <v>89</v>
      </c>
      <c r="K32" s="13">
        <v>46</v>
      </c>
      <c r="L32" s="25">
        <f t="shared" si="2"/>
        <v>135</v>
      </c>
    </row>
    <row r="33" spans="1:12" ht="28.5" thickBot="1">
      <c r="A33" s="71"/>
      <c r="B33" s="71"/>
      <c r="C33" s="13" t="s">
        <v>11</v>
      </c>
      <c r="D33" s="13">
        <v>853</v>
      </c>
      <c r="E33" s="13">
        <v>101</v>
      </c>
      <c r="F33" s="25">
        <f t="shared" si="0"/>
        <v>954</v>
      </c>
      <c r="G33" s="13">
        <v>138</v>
      </c>
      <c r="H33" s="13">
        <v>17</v>
      </c>
      <c r="I33" s="25">
        <f t="shared" si="1"/>
        <v>155</v>
      </c>
      <c r="J33" s="13">
        <v>94</v>
      </c>
      <c r="K33" s="13">
        <v>16</v>
      </c>
      <c r="L33" s="25">
        <f t="shared" si="2"/>
        <v>110</v>
      </c>
    </row>
    <row r="34" spans="1:12" ht="28.5" thickBot="1">
      <c r="A34" s="71" t="s">
        <v>18</v>
      </c>
      <c r="B34" s="71"/>
      <c r="C34" s="13" t="s">
        <v>7</v>
      </c>
      <c r="D34" s="13">
        <v>766</v>
      </c>
      <c r="E34" s="13">
        <v>446</v>
      </c>
      <c r="F34" s="25">
        <f t="shared" si="0"/>
        <v>1212</v>
      </c>
      <c r="G34" s="13">
        <v>69</v>
      </c>
      <c r="H34" s="13">
        <v>57</v>
      </c>
      <c r="I34" s="25">
        <f t="shared" si="1"/>
        <v>126</v>
      </c>
      <c r="J34" s="13">
        <v>207</v>
      </c>
      <c r="K34" s="13">
        <v>121</v>
      </c>
      <c r="L34" s="25">
        <f t="shared" si="2"/>
        <v>328</v>
      </c>
    </row>
    <row r="35" spans="1:12" ht="28.5" thickBot="1">
      <c r="A35" s="71"/>
      <c r="B35" s="71"/>
      <c r="C35" s="13" t="s">
        <v>8</v>
      </c>
      <c r="D35" s="13">
        <v>447</v>
      </c>
      <c r="E35" s="13">
        <v>227</v>
      </c>
      <c r="F35" s="25">
        <f t="shared" si="0"/>
        <v>674</v>
      </c>
      <c r="G35" s="13">
        <v>89</v>
      </c>
      <c r="H35" s="13">
        <v>27</v>
      </c>
      <c r="I35" s="25">
        <f t="shared" si="1"/>
        <v>116</v>
      </c>
      <c r="J35" s="13">
        <v>86</v>
      </c>
      <c r="K35" s="13">
        <v>55</v>
      </c>
      <c r="L35" s="25">
        <f t="shared" si="2"/>
        <v>141</v>
      </c>
    </row>
    <row r="36" spans="1:12" ht="28.5" thickBot="1">
      <c r="A36" s="71"/>
      <c r="B36" s="71"/>
      <c r="C36" s="13" t="s">
        <v>10</v>
      </c>
      <c r="D36" s="13">
        <v>327</v>
      </c>
      <c r="E36" s="13">
        <v>224</v>
      </c>
      <c r="F36" s="25">
        <f t="shared" ref="F36:F67" si="3">D36+E36</f>
        <v>551</v>
      </c>
      <c r="G36" s="13">
        <v>54</v>
      </c>
      <c r="H36" s="13">
        <v>31</v>
      </c>
      <c r="I36" s="25">
        <f t="shared" ref="I36:I67" si="4">G36+H36</f>
        <v>85</v>
      </c>
      <c r="J36" s="13">
        <v>82</v>
      </c>
      <c r="K36" s="13">
        <v>59</v>
      </c>
      <c r="L36" s="25">
        <f t="shared" ref="L36:L67" si="5">J36+K36</f>
        <v>141</v>
      </c>
    </row>
    <row r="37" spans="1:12" ht="28.5" thickBot="1">
      <c r="A37" s="71"/>
      <c r="B37" s="71"/>
      <c r="C37" s="13" t="s">
        <v>11</v>
      </c>
      <c r="D37" s="13">
        <v>349</v>
      </c>
      <c r="E37" s="13">
        <v>211</v>
      </c>
      <c r="F37" s="25">
        <f t="shared" si="3"/>
        <v>560</v>
      </c>
      <c r="G37" s="13">
        <v>81</v>
      </c>
      <c r="H37" s="13">
        <v>43</v>
      </c>
      <c r="I37" s="25">
        <f t="shared" si="4"/>
        <v>124</v>
      </c>
      <c r="J37" s="13">
        <v>71</v>
      </c>
      <c r="K37" s="13">
        <v>41</v>
      </c>
      <c r="L37" s="25">
        <f t="shared" si="5"/>
        <v>112</v>
      </c>
    </row>
    <row r="38" spans="1:12" ht="28.5" thickBot="1">
      <c r="A38" s="71" t="s">
        <v>19</v>
      </c>
      <c r="B38" s="71"/>
      <c r="C38" s="13" t="s">
        <v>11</v>
      </c>
      <c r="D38" s="13">
        <v>1089</v>
      </c>
      <c r="E38" s="13">
        <v>479</v>
      </c>
      <c r="F38" s="25">
        <f t="shared" si="3"/>
        <v>1568</v>
      </c>
      <c r="G38" s="13">
        <v>179</v>
      </c>
      <c r="H38" s="13">
        <v>82</v>
      </c>
      <c r="I38" s="25">
        <f t="shared" si="4"/>
        <v>261</v>
      </c>
      <c r="J38" s="13">
        <v>181</v>
      </c>
      <c r="K38" s="13">
        <v>85</v>
      </c>
      <c r="L38" s="25">
        <f t="shared" si="5"/>
        <v>266</v>
      </c>
    </row>
    <row r="39" spans="1:12" ht="28.5" thickBot="1">
      <c r="A39" s="71"/>
      <c r="B39" s="71"/>
      <c r="C39" s="13" t="s">
        <v>9</v>
      </c>
      <c r="D39" s="13">
        <v>29</v>
      </c>
      <c r="E39" s="13">
        <v>5</v>
      </c>
      <c r="F39" s="25">
        <f t="shared" si="3"/>
        <v>34</v>
      </c>
      <c r="G39" s="13">
        <v>29</v>
      </c>
      <c r="H39" s="13">
        <v>5</v>
      </c>
      <c r="I39" s="25">
        <f t="shared" si="4"/>
        <v>34</v>
      </c>
      <c r="J39" s="13">
        <v>0</v>
      </c>
      <c r="K39" s="13">
        <v>0</v>
      </c>
      <c r="L39" s="25">
        <f t="shared" si="5"/>
        <v>0</v>
      </c>
    </row>
    <row r="40" spans="1:12" ht="28.5" thickBot="1">
      <c r="A40" s="71" t="s">
        <v>22</v>
      </c>
      <c r="B40" s="71"/>
      <c r="C40" s="13" t="s">
        <v>7</v>
      </c>
      <c r="D40" s="13">
        <v>1355</v>
      </c>
      <c r="E40" s="13">
        <v>1114</v>
      </c>
      <c r="F40" s="25">
        <f t="shared" si="3"/>
        <v>2469</v>
      </c>
      <c r="G40" s="13">
        <v>251</v>
      </c>
      <c r="H40" s="13">
        <v>175</v>
      </c>
      <c r="I40" s="25">
        <f t="shared" si="4"/>
        <v>426</v>
      </c>
      <c r="J40" s="13">
        <v>154</v>
      </c>
      <c r="K40" s="13">
        <v>188</v>
      </c>
      <c r="L40" s="25">
        <f t="shared" si="5"/>
        <v>342</v>
      </c>
    </row>
    <row r="41" spans="1:12" ht="28.5" thickBot="1">
      <c r="A41" s="71"/>
      <c r="B41" s="71"/>
      <c r="C41" s="13" t="s">
        <v>20</v>
      </c>
      <c r="D41" s="13">
        <v>26</v>
      </c>
      <c r="E41" s="13">
        <v>41</v>
      </c>
      <c r="F41" s="25">
        <f t="shared" si="3"/>
        <v>67</v>
      </c>
      <c r="G41" s="13">
        <v>26</v>
      </c>
      <c r="H41" s="13">
        <v>41</v>
      </c>
      <c r="I41" s="25">
        <f t="shared" si="4"/>
        <v>67</v>
      </c>
      <c r="J41" s="13">
        <v>0</v>
      </c>
      <c r="K41" s="13">
        <v>0</v>
      </c>
      <c r="L41" s="25">
        <f t="shared" si="5"/>
        <v>0</v>
      </c>
    </row>
    <row r="42" spans="1:12" ht="28.5" thickBot="1">
      <c r="A42" s="71"/>
      <c r="B42" s="71"/>
      <c r="C42" s="13" t="s">
        <v>8</v>
      </c>
      <c r="D42" s="13">
        <v>1114</v>
      </c>
      <c r="E42" s="13">
        <v>490</v>
      </c>
      <c r="F42" s="25">
        <f t="shared" si="3"/>
        <v>1604</v>
      </c>
      <c r="G42" s="13">
        <v>224</v>
      </c>
      <c r="H42" s="13">
        <v>91</v>
      </c>
      <c r="I42" s="25">
        <f t="shared" si="4"/>
        <v>315</v>
      </c>
      <c r="J42" s="13">
        <v>172</v>
      </c>
      <c r="K42" s="13">
        <v>109</v>
      </c>
      <c r="L42" s="25">
        <f t="shared" si="5"/>
        <v>281</v>
      </c>
    </row>
    <row r="43" spans="1:12" ht="28.5" thickBot="1">
      <c r="A43" s="71"/>
      <c r="B43" s="71"/>
      <c r="C43" s="13" t="s">
        <v>9</v>
      </c>
      <c r="D43" s="13">
        <v>533</v>
      </c>
      <c r="E43" s="13">
        <v>452</v>
      </c>
      <c r="F43" s="25">
        <f t="shared" si="3"/>
        <v>985</v>
      </c>
      <c r="G43" s="13">
        <v>64</v>
      </c>
      <c r="H43" s="13">
        <v>126</v>
      </c>
      <c r="I43" s="25">
        <f t="shared" si="4"/>
        <v>190</v>
      </c>
      <c r="J43" s="13">
        <v>67</v>
      </c>
      <c r="K43" s="13">
        <v>45</v>
      </c>
      <c r="L43" s="25">
        <f t="shared" si="5"/>
        <v>112</v>
      </c>
    </row>
    <row r="44" spans="1:12" ht="28.5" thickBot="1">
      <c r="A44" s="71"/>
      <c r="B44" s="71"/>
      <c r="C44" s="13" t="s">
        <v>21</v>
      </c>
      <c r="D44" s="13">
        <v>72</v>
      </c>
      <c r="E44" s="13">
        <v>42</v>
      </c>
      <c r="F44" s="25">
        <f t="shared" si="3"/>
        <v>114</v>
      </c>
      <c r="G44" s="13">
        <v>72</v>
      </c>
      <c r="H44" s="13">
        <v>42</v>
      </c>
      <c r="I44" s="25">
        <f t="shared" si="4"/>
        <v>114</v>
      </c>
      <c r="J44" s="13">
        <v>0</v>
      </c>
      <c r="K44" s="13">
        <v>0</v>
      </c>
      <c r="L44" s="25">
        <f t="shared" si="5"/>
        <v>0</v>
      </c>
    </row>
    <row r="45" spans="1:12" ht="28.5" thickBot="1">
      <c r="A45" s="71"/>
      <c r="B45" s="71"/>
      <c r="C45" s="13" t="s">
        <v>10</v>
      </c>
      <c r="D45" s="13">
        <v>784</v>
      </c>
      <c r="E45" s="13">
        <v>931</v>
      </c>
      <c r="F45" s="25">
        <f t="shared" si="3"/>
        <v>1715</v>
      </c>
      <c r="G45" s="13">
        <v>117</v>
      </c>
      <c r="H45" s="13">
        <v>125</v>
      </c>
      <c r="I45" s="25">
        <f t="shared" si="4"/>
        <v>242</v>
      </c>
      <c r="J45" s="13">
        <v>102</v>
      </c>
      <c r="K45" s="13">
        <v>140</v>
      </c>
      <c r="L45" s="25">
        <f t="shared" si="5"/>
        <v>242</v>
      </c>
    </row>
    <row r="46" spans="1:12" ht="28.5" thickBot="1">
      <c r="A46" s="71"/>
      <c r="B46" s="71"/>
      <c r="C46" s="13" t="s">
        <v>11</v>
      </c>
      <c r="D46" s="13">
        <v>453</v>
      </c>
      <c r="E46" s="13">
        <v>561</v>
      </c>
      <c r="F46" s="25">
        <f t="shared" si="3"/>
        <v>1014</v>
      </c>
      <c r="G46" s="13">
        <v>70</v>
      </c>
      <c r="H46" s="13">
        <v>70</v>
      </c>
      <c r="I46" s="25">
        <f t="shared" si="4"/>
        <v>140</v>
      </c>
      <c r="J46" s="13">
        <v>43</v>
      </c>
      <c r="K46" s="13">
        <v>105</v>
      </c>
      <c r="L46" s="25">
        <f t="shared" si="5"/>
        <v>148</v>
      </c>
    </row>
    <row r="47" spans="1:12" ht="28.5" thickBot="1">
      <c r="A47" s="71" t="s">
        <v>23</v>
      </c>
      <c r="B47" s="71"/>
      <c r="C47" s="13" t="s">
        <v>8</v>
      </c>
      <c r="D47" s="13">
        <v>427</v>
      </c>
      <c r="E47" s="13">
        <v>283</v>
      </c>
      <c r="F47" s="25">
        <f t="shared" si="3"/>
        <v>710</v>
      </c>
      <c r="G47" s="13">
        <v>143</v>
      </c>
      <c r="H47" s="13">
        <v>135</v>
      </c>
      <c r="I47" s="25">
        <f t="shared" si="4"/>
        <v>278</v>
      </c>
      <c r="J47" s="13">
        <v>0</v>
      </c>
      <c r="K47" s="13">
        <v>0</v>
      </c>
      <c r="L47" s="25">
        <f t="shared" si="5"/>
        <v>0</v>
      </c>
    </row>
    <row r="48" spans="1:12" ht="28.5" thickBot="1">
      <c r="A48" s="71"/>
      <c r="B48" s="71"/>
      <c r="C48" s="13" t="s">
        <v>10</v>
      </c>
      <c r="D48" s="13">
        <v>346</v>
      </c>
      <c r="E48" s="13">
        <v>31</v>
      </c>
      <c r="F48" s="25">
        <f t="shared" si="3"/>
        <v>377</v>
      </c>
      <c r="G48" s="13">
        <v>128</v>
      </c>
      <c r="H48" s="13">
        <v>11</v>
      </c>
      <c r="I48" s="25">
        <f t="shared" si="4"/>
        <v>139</v>
      </c>
      <c r="J48" s="13">
        <v>0</v>
      </c>
      <c r="K48" s="13">
        <v>0</v>
      </c>
      <c r="L48" s="25">
        <f t="shared" si="5"/>
        <v>0</v>
      </c>
    </row>
    <row r="49" spans="1:12" ht="28.5" thickBot="1">
      <c r="A49" s="71" t="s">
        <v>24</v>
      </c>
      <c r="B49" s="71"/>
      <c r="C49" s="13" t="s">
        <v>11</v>
      </c>
      <c r="D49" s="13">
        <v>1592</v>
      </c>
      <c r="E49" s="13">
        <v>102</v>
      </c>
      <c r="F49" s="25">
        <f t="shared" si="3"/>
        <v>1694</v>
      </c>
      <c r="G49" s="13">
        <v>273</v>
      </c>
      <c r="H49" s="13">
        <v>14</v>
      </c>
      <c r="I49" s="25">
        <f t="shared" si="4"/>
        <v>287</v>
      </c>
      <c r="J49" s="13">
        <v>242</v>
      </c>
      <c r="K49" s="13">
        <v>24</v>
      </c>
      <c r="L49" s="25">
        <f t="shared" si="5"/>
        <v>266</v>
      </c>
    </row>
    <row r="50" spans="1:12" ht="28.5" thickBot="1">
      <c r="A50" s="75" t="s">
        <v>25</v>
      </c>
      <c r="B50" s="71" t="s">
        <v>46</v>
      </c>
      <c r="C50" s="13" t="s">
        <v>7</v>
      </c>
      <c r="D50" s="13">
        <v>372</v>
      </c>
      <c r="E50" s="13">
        <v>151</v>
      </c>
      <c r="F50" s="25">
        <f t="shared" si="3"/>
        <v>523</v>
      </c>
      <c r="G50" s="13">
        <v>52</v>
      </c>
      <c r="H50" s="13">
        <v>25</v>
      </c>
      <c r="I50" s="25">
        <f t="shared" si="4"/>
        <v>77</v>
      </c>
      <c r="J50" s="13">
        <v>52</v>
      </c>
      <c r="K50" s="13">
        <v>15</v>
      </c>
      <c r="L50" s="25">
        <f t="shared" si="5"/>
        <v>67</v>
      </c>
    </row>
    <row r="51" spans="1:12" ht="28.5" thickBot="1">
      <c r="A51" s="76"/>
      <c r="B51" s="71"/>
      <c r="C51" s="13" t="s">
        <v>8</v>
      </c>
      <c r="D51" s="13">
        <v>256</v>
      </c>
      <c r="E51" s="13">
        <v>121</v>
      </c>
      <c r="F51" s="25">
        <f t="shared" si="3"/>
        <v>377</v>
      </c>
      <c r="G51" s="13">
        <v>68</v>
      </c>
      <c r="H51" s="13">
        <v>22</v>
      </c>
      <c r="I51" s="25">
        <f t="shared" si="4"/>
        <v>90</v>
      </c>
      <c r="J51" s="13">
        <v>18</v>
      </c>
      <c r="K51" s="13">
        <v>6</v>
      </c>
      <c r="L51" s="25">
        <f t="shared" si="5"/>
        <v>24</v>
      </c>
    </row>
    <row r="52" spans="1:12" ht="28.5" thickBot="1">
      <c r="A52" s="76"/>
      <c r="B52" s="71"/>
      <c r="C52" s="13" t="s">
        <v>10</v>
      </c>
      <c r="D52" s="13">
        <v>217</v>
      </c>
      <c r="E52" s="13">
        <v>110</v>
      </c>
      <c r="F52" s="25">
        <f t="shared" si="3"/>
        <v>327</v>
      </c>
      <c r="G52" s="13">
        <v>41</v>
      </c>
      <c r="H52" s="13">
        <v>17</v>
      </c>
      <c r="I52" s="25">
        <f t="shared" si="4"/>
        <v>58</v>
      </c>
      <c r="J52" s="13">
        <v>19</v>
      </c>
      <c r="K52" s="13">
        <v>15</v>
      </c>
      <c r="L52" s="25">
        <f t="shared" si="5"/>
        <v>34</v>
      </c>
    </row>
    <row r="53" spans="1:12" ht="28.5" thickBot="1">
      <c r="A53" s="76"/>
      <c r="B53" s="71" t="s">
        <v>47</v>
      </c>
      <c r="C53" s="13" t="s">
        <v>7</v>
      </c>
      <c r="D53" s="13">
        <v>590</v>
      </c>
      <c r="E53" s="13">
        <v>1160</v>
      </c>
      <c r="F53" s="25">
        <f t="shared" si="3"/>
        <v>1750</v>
      </c>
      <c r="G53" s="13">
        <v>81</v>
      </c>
      <c r="H53" s="13">
        <v>245</v>
      </c>
      <c r="I53" s="25">
        <f t="shared" si="4"/>
        <v>326</v>
      </c>
      <c r="J53" s="13">
        <v>38</v>
      </c>
      <c r="K53" s="13">
        <v>127</v>
      </c>
      <c r="L53" s="25">
        <f t="shared" si="5"/>
        <v>165</v>
      </c>
    </row>
    <row r="54" spans="1:12" ht="28.5" thickBot="1">
      <c r="A54" s="76"/>
      <c r="B54" s="71"/>
      <c r="C54" s="13" t="s">
        <v>8</v>
      </c>
      <c r="D54" s="13">
        <v>328</v>
      </c>
      <c r="E54" s="13">
        <v>627</v>
      </c>
      <c r="F54" s="25">
        <f t="shared" si="3"/>
        <v>955</v>
      </c>
      <c r="G54" s="13">
        <v>70</v>
      </c>
      <c r="H54" s="13">
        <v>130</v>
      </c>
      <c r="I54" s="25">
        <f t="shared" si="4"/>
        <v>200</v>
      </c>
      <c r="J54" s="13">
        <v>24</v>
      </c>
      <c r="K54" s="13">
        <v>60</v>
      </c>
      <c r="L54" s="25">
        <f t="shared" si="5"/>
        <v>84</v>
      </c>
    </row>
    <row r="55" spans="1:12" ht="28.5" thickBot="1">
      <c r="A55" s="76"/>
      <c r="B55" s="71"/>
      <c r="C55" s="13" t="s">
        <v>10</v>
      </c>
      <c r="D55" s="13">
        <v>201</v>
      </c>
      <c r="E55" s="13">
        <v>443</v>
      </c>
      <c r="F55" s="25">
        <f t="shared" si="3"/>
        <v>644</v>
      </c>
      <c r="G55" s="13">
        <v>68</v>
      </c>
      <c r="H55" s="13">
        <v>90</v>
      </c>
      <c r="I55" s="25">
        <f t="shared" si="4"/>
        <v>158</v>
      </c>
      <c r="J55" s="13">
        <v>32</v>
      </c>
      <c r="K55" s="13">
        <v>45</v>
      </c>
      <c r="L55" s="25">
        <f t="shared" si="5"/>
        <v>77</v>
      </c>
    </row>
    <row r="56" spans="1:12" ht="28.5" thickBot="1">
      <c r="A56" s="76"/>
      <c r="B56" s="71" t="s">
        <v>48</v>
      </c>
      <c r="C56" s="13" t="s">
        <v>7</v>
      </c>
      <c r="D56" s="13">
        <v>1040</v>
      </c>
      <c r="E56" s="13">
        <v>664</v>
      </c>
      <c r="F56" s="25">
        <f t="shared" si="3"/>
        <v>1704</v>
      </c>
      <c r="G56" s="13">
        <v>182</v>
      </c>
      <c r="H56" s="13">
        <v>169</v>
      </c>
      <c r="I56" s="25">
        <f t="shared" si="4"/>
        <v>351</v>
      </c>
      <c r="J56" s="13">
        <v>97</v>
      </c>
      <c r="K56" s="13">
        <v>77</v>
      </c>
      <c r="L56" s="25">
        <f t="shared" si="5"/>
        <v>174</v>
      </c>
    </row>
    <row r="57" spans="1:12" ht="28.5" thickBot="1">
      <c r="A57" s="76"/>
      <c r="B57" s="71"/>
      <c r="C57" s="13" t="s">
        <v>8</v>
      </c>
      <c r="D57" s="13">
        <v>951</v>
      </c>
      <c r="E57" s="13">
        <v>980</v>
      </c>
      <c r="F57" s="25">
        <f t="shared" si="3"/>
        <v>1931</v>
      </c>
      <c r="G57" s="13">
        <v>190</v>
      </c>
      <c r="H57" s="13">
        <v>234</v>
      </c>
      <c r="I57" s="25">
        <f t="shared" si="4"/>
        <v>424</v>
      </c>
      <c r="J57" s="13">
        <v>40</v>
      </c>
      <c r="K57" s="13">
        <v>53</v>
      </c>
      <c r="L57" s="25">
        <f t="shared" si="5"/>
        <v>93</v>
      </c>
    </row>
    <row r="58" spans="1:12" ht="28.5" thickBot="1">
      <c r="A58" s="76"/>
      <c r="B58" s="71"/>
      <c r="C58" s="13" t="s">
        <v>29</v>
      </c>
      <c r="D58" s="13">
        <v>74</v>
      </c>
      <c r="E58" s="13">
        <v>27</v>
      </c>
      <c r="F58" s="25">
        <f t="shared" si="3"/>
        <v>101</v>
      </c>
      <c r="G58" s="13">
        <v>74</v>
      </c>
      <c r="H58" s="13">
        <v>27</v>
      </c>
      <c r="I58" s="25">
        <f t="shared" si="4"/>
        <v>101</v>
      </c>
      <c r="J58" s="13">
        <v>0</v>
      </c>
      <c r="K58" s="13">
        <v>0</v>
      </c>
      <c r="L58" s="25">
        <f t="shared" si="5"/>
        <v>0</v>
      </c>
    </row>
    <row r="59" spans="1:12" ht="28.5" thickBot="1">
      <c r="A59" s="76"/>
      <c r="B59" s="71"/>
      <c r="C59" s="13" t="s">
        <v>10</v>
      </c>
      <c r="D59" s="13">
        <v>568</v>
      </c>
      <c r="E59" s="13">
        <v>295</v>
      </c>
      <c r="F59" s="25">
        <f t="shared" si="3"/>
        <v>863</v>
      </c>
      <c r="G59" s="13">
        <v>168</v>
      </c>
      <c r="H59" s="13">
        <v>47</v>
      </c>
      <c r="I59" s="25">
        <f t="shared" si="4"/>
        <v>215</v>
      </c>
      <c r="J59" s="13">
        <v>31</v>
      </c>
      <c r="K59" s="13">
        <v>32</v>
      </c>
      <c r="L59" s="25">
        <f t="shared" si="5"/>
        <v>63</v>
      </c>
    </row>
    <row r="60" spans="1:12" ht="28.5" thickBot="1">
      <c r="A60" s="76"/>
      <c r="B60" s="71"/>
      <c r="C60" s="13" t="s">
        <v>11</v>
      </c>
      <c r="D60" s="13">
        <v>772</v>
      </c>
      <c r="E60" s="13">
        <v>473</v>
      </c>
      <c r="F60" s="25">
        <f t="shared" si="3"/>
        <v>1245</v>
      </c>
      <c r="G60" s="13">
        <v>149</v>
      </c>
      <c r="H60" s="13">
        <v>104</v>
      </c>
      <c r="I60" s="25">
        <f t="shared" si="4"/>
        <v>253</v>
      </c>
      <c r="J60" s="13">
        <v>70</v>
      </c>
      <c r="K60" s="13">
        <v>70</v>
      </c>
      <c r="L60" s="25">
        <f t="shared" si="5"/>
        <v>140</v>
      </c>
    </row>
    <row r="61" spans="1:12" ht="28.5" thickBot="1">
      <c r="A61" s="76"/>
      <c r="B61" s="71"/>
      <c r="C61" s="13" t="s">
        <v>9</v>
      </c>
      <c r="D61" s="13">
        <v>245</v>
      </c>
      <c r="E61" s="13">
        <v>115</v>
      </c>
      <c r="F61" s="25">
        <f t="shared" si="3"/>
        <v>360</v>
      </c>
      <c r="G61" s="13">
        <v>83</v>
      </c>
      <c r="H61" s="13">
        <v>35</v>
      </c>
      <c r="I61" s="25">
        <f t="shared" si="4"/>
        <v>118</v>
      </c>
      <c r="J61" s="13">
        <v>25</v>
      </c>
      <c r="K61" s="13">
        <v>7</v>
      </c>
      <c r="L61" s="25">
        <f t="shared" si="5"/>
        <v>32</v>
      </c>
    </row>
    <row r="62" spans="1:12" ht="28.5" thickBot="1">
      <c r="A62" s="76"/>
      <c r="B62" s="71" t="s">
        <v>49</v>
      </c>
      <c r="C62" s="13" t="s">
        <v>7</v>
      </c>
      <c r="D62" s="13">
        <v>377</v>
      </c>
      <c r="E62" s="13">
        <v>126</v>
      </c>
      <c r="F62" s="25">
        <f t="shared" si="3"/>
        <v>503</v>
      </c>
      <c r="G62" s="13">
        <v>51</v>
      </c>
      <c r="H62" s="13">
        <v>9</v>
      </c>
      <c r="I62" s="25">
        <f t="shared" si="4"/>
        <v>60</v>
      </c>
      <c r="J62" s="13">
        <v>43</v>
      </c>
      <c r="K62" s="13">
        <v>41</v>
      </c>
      <c r="L62" s="25">
        <f t="shared" si="5"/>
        <v>84</v>
      </c>
    </row>
    <row r="63" spans="1:12" ht="28.5" thickBot="1">
      <c r="A63" s="76"/>
      <c r="B63" s="71"/>
      <c r="C63" s="13" t="s">
        <v>8</v>
      </c>
      <c r="D63" s="13">
        <v>480</v>
      </c>
      <c r="E63" s="13">
        <v>330</v>
      </c>
      <c r="F63" s="25">
        <f t="shared" si="3"/>
        <v>810</v>
      </c>
      <c r="G63" s="13">
        <v>93</v>
      </c>
      <c r="H63" s="13">
        <v>81</v>
      </c>
      <c r="I63" s="25">
        <f t="shared" si="4"/>
        <v>174</v>
      </c>
      <c r="J63" s="13">
        <v>32</v>
      </c>
      <c r="K63" s="13">
        <v>21</v>
      </c>
      <c r="L63" s="25">
        <f t="shared" si="5"/>
        <v>53</v>
      </c>
    </row>
    <row r="64" spans="1:12" ht="28.5" thickBot="1">
      <c r="A64" s="76"/>
      <c r="B64" s="71"/>
      <c r="C64" s="13" t="s">
        <v>9</v>
      </c>
      <c r="D64" s="13">
        <v>219</v>
      </c>
      <c r="E64" s="13">
        <v>92</v>
      </c>
      <c r="F64" s="25">
        <f t="shared" si="3"/>
        <v>311</v>
      </c>
      <c r="G64" s="13">
        <v>91</v>
      </c>
      <c r="H64" s="13">
        <v>30</v>
      </c>
      <c r="I64" s="25">
        <f t="shared" si="4"/>
        <v>121</v>
      </c>
      <c r="J64" s="13">
        <v>12</v>
      </c>
      <c r="K64" s="13">
        <v>9</v>
      </c>
      <c r="L64" s="25">
        <f t="shared" si="5"/>
        <v>21</v>
      </c>
    </row>
    <row r="65" spans="1:12" ht="28.5" thickBot="1">
      <c r="A65" s="76"/>
      <c r="B65" s="71"/>
      <c r="C65" s="13" t="s">
        <v>10</v>
      </c>
      <c r="D65" s="13">
        <v>355</v>
      </c>
      <c r="E65" s="13">
        <v>180</v>
      </c>
      <c r="F65" s="25">
        <f t="shared" si="3"/>
        <v>535</v>
      </c>
      <c r="G65" s="13">
        <v>70</v>
      </c>
      <c r="H65" s="13">
        <v>42</v>
      </c>
      <c r="I65" s="25">
        <f t="shared" si="4"/>
        <v>112</v>
      </c>
      <c r="J65" s="13">
        <v>14</v>
      </c>
      <c r="K65" s="13">
        <v>13</v>
      </c>
      <c r="L65" s="25">
        <f t="shared" si="5"/>
        <v>27</v>
      </c>
    </row>
    <row r="66" spans="1:12" ht="28.5" thickBot="1">
      <c r="A66" s="76"/>
      <c r="B66" s="71"/>
      <c r="C66" s="13" t="s">
        <v>11</v>
      </c>
      <c r="D66" s="13">
        <v>492</v>
      </c>
      <c r="E66" s="13">
        <v>288</v>
      </c>
      <c r="F66" s="25">
        <f t="shared" si="3"/>
        <v>780</v>
      </c>
      <c r="G66" s="13">
        <v>124</v>
      </c>
      <c r="H66" s="13">
        <v>62</v>
      </c>
      <c r="I66" s="25">
        <f t="shared" si="4"/>
        <v>186</v>
      </c>
      <c r="J66" s="13">
        <v>25</v>
      </c>
      <c r="K66" s="13">
        <v>22</v>
      </c>
      <c r="L66" s="25">
        <f t="shared" si="5"/>
        <v>47</v>
      </c>
    </row>
    <row r="67" spans="1:12" ht="28.5" thickBot="1">
      <c r="A67" s="76"/>
      <c r="B67" s="71" t="s">
        <v>50</v>
      </c>
      <c r="C67" s="13" t="s">
        <v>7</v>
      </c>
      <c r="D67" s="13">
        <v>1459</v>
      </c>
      <c r="E67" s="13">
        <v>1263</v>
      </c>
      <c r="F67" s="25">
        <f t="shared" si="3"/>
        <v>2722</v>
      </c>
      <c r="G67" s="13">
        <v>289</v>
      </c>
      <c r="H67" s="13">
        <v>224</v>
      </c>
      <c r="I67" s="25">
        <f t="shared" si="4"/>
        <v>513</v>
      </c>
      <c r="J67" s="13">
        <v>117</v>
      </c>
      <c r="K67" s="13">
        <v>89</v>
      </c>
      <c r="L67" s="25">
        <f t="shared" si="5"/>
        <v>206</v>
      </c>
    </row>
    <row r="68" spans="1:12" ht="28.5" thickBot="1">
      <c r="A68" s="76"/>
      <c r="B68" s="71"/>
      <c r="C68" s="13" t="s">
        <v>8</v>
      </c>
      <c r="D68" s="13">
        <v>1021</v>
      </c>
      <c r="E68" s="13">
        <v>720</v>
      </c>
      <c r="F68" s="25">
        <f t="shared" ref="F68:F99" si="6">D68+E68</f>
        <v>1741</v>
      </c>
      <c r="G68" s="13">
        <v>201</v>
      </c>
      <c r="H68" s="13">
        <v>142</v>
      </c>
      <c r="I68" s="25">
        <f t="shared" ref="I68:I99" si="7">G68+H68</f>
        <v>343</v>
      </c>
      <c r="J68" s="13">
        <v>113</v>
      </c>
      <c r="K68" s="13">
        <v>49</v>
      </c>
      <c r="L68" s="25">
        <f t="shared" ref="L68:L99" si="8">J68+K68</f>
        <v>162</v>
      </c>
    </row>
    <row r="69" spans="1:12" ht="28.5" thickBot="1">
      <c r="A69" s="76"/>
      <c r="B69" s="71"/>
      <c r="C69" s="13" t="s">
        <v>10</v>
      </c>
      <c r="D69" s="13">
        <v>439</v>
      </c>
      <c r="E69" s="13">
        <v>325</v>
      </c>
      <c r="F69" s="25">
        <f t="shared" si="6"/>
        <v>764</v>
      </c>
      <c r="G69" s="13">
        <v>119</v>
      </c>
      <c r="H69" s="13">
        <v>51</v>
      </c>
      <c r="I69" s="25">
        <f t="shared" si="7"/>
        <v>170</v>
      </c>
      <c r="J69" s="13">
        <v>29</v>
      </c>
      <c r="K69" s="13">
        <v>49</v>
      </c>
      <c r="L69" s="25">
        <f t="shared" si="8"/>
        <v>78</v>
      </c>
    </row>
    <row r="70" spans="1:12" ht="28.5" thickBot="1">
      <c r="A70" s="76"/>
      <c r="B70" s="71"/>
      <c r="C70" s="13" t="s">
        <v>11</v>
      </c>
      <c r="D70" s="13">
        <v>671</v>
      </c>
      <c r="E70" s="13">
        <v>622</v>
      </c>
      <c r="F70" s="25">
        <f t="shared" si="6"/>
        <v>1293</v>
      </c>
      <c r="G70" s="13">
        <v>130</v>
      </c>
      <c r="H70" s="13">
        <v>134</v>
      </c>
      <c r="I70" s="25">
        <f t="shared" si="7"/>
        <v>264</v>
      </c>
      <c r="J70" s="13">
        <v>58</v>
      </c>
      <c r="K70" s="13">
        <v>60</v>
      </c>
      <c r="L70" s="25">
        <f t="shared" si="8"/>
        <v>118</v>
      </c>
    </row>
    <row r="71" spans="1:12" ht="28.5" thickBot="1">
      <c r="A71" s="76"/>
      <c r="B71" s="71"/>
      <c r="C71" s="13" t="s">
        <v>9</v>
      </c>
      <c r="D71" s="13">
        <v>208</v>
      </c>
      <c r="E71" s="13">
        <v>93</v>
      </c>
      <c r="F71" s="25">
        <f t="shared" si="6"/>
        <v>301</v>
      </c>
      <c r="G71" s="13">
        <v>67</v>
      </c>
      <c r="H71" s="13">
        <v>22</v>
      </c>
      <c r="I71" s="25">
        <f t="shared" si="7"/>
        <v>89</v>
      </c>
      <c r="J71" s="13">
        <v>8</v>
      </c>
      <c r="K71" s="13">
        <v>9</v>
      </c>
      <c r="L71" s="25">
        <f t="shared" si="8"/>
        <v>17</v>
      </c>
    </row>
    <row r="72" spans="1:12" ht="28.5" thickBot="1">
      <c r="A72" s="76"/>
      <c r="B72" s="74" t="s">
        <v>51</v>
      </c>
      <c r="C72" s="13" t="s">
        <v>7</v>
      </c>
      <c r="D72" s="13">
        <v>305</v>
      </c>
      <c r="E72" s="13">
        <v>320</v>
      </c>
      <c r="F72" s="25">
        <f t="shared" si="6"/>
        <v>625</v>
      </c>
      <c r="G72" s="13">
        <v>82</v>
      </c>
      <c r="H72" s="13">
        <v>77</v>
      </c>
      <c r="I72" s="25">
        <f t="shared" si="7"/>
        <v>159</v>
      </c>
      <c r="J72" s="13">
        <v>5</v>
      </c>
      <c r="K72" s="13">
        <v>12</v>
      </c>
      <c r="L72" s="25">
        <f t="shared" si="8"/>
        <v>17</v>
      </c>
    </row>
    <row r="73" spans="1:12" ht="28.5" thickBot="1">
      <c r="A73" s="76"/>
      <c r="B73" s="74"/>
      <c r="C73" s="13" t="s">
        <v>8</v>
      </c>
      <c r="D73" s="13">
        <v>132</v>
      </c>
      <c r="E73" s="13">
        <v>134</v>
      </c>
      <c r="F73" s="25">
        <f t="shared" si="6"/>
        <v>266</v>
      </c>
      <c r="G73" s="13">
        <v>29</v>
      </c>
      <c r="H73" s="13">
        <v>37</v>
      </c>
      <c r="I73" s="25">
        <f t="shared" si="7"/>
        <v>66</v>
      </c>
      <c r="J73" s="13">
        <v>10</v>
      </c>
      <c r="K73" s="13">
        <v>18</v>
      </c>
      <c r="L73" s="25">
        <f t="shared" si="8"/>
        <v>28</v>
      </c>
    </row>
    <row r="74" spans="1:12" ht="28.5" thickBot="1">
      <c r="A74" s="76"/>
      <c r="B74" s="74"/>
      <c r="C74" s="13" t="s">
        <v>10</v>
      </c>
      <c r="D74" s="13">
        <v>84</v>
      </c>
      <c r="E74" s="13">
        <v>103</v>
      </c>
      <c r="F74" s="25">
        <f t="shared" si="6"/>
        <v>187</v>
      </c>
      <c r="G74" s="13">
        <v>29</v>
      </c>
      <c r="H74" s="13">
        <v>21</v>
      </c>
      <c r="I74" s="25">
        <f t="shared" si="7"/>
        <v>50</v>
      </c>
      <c r="J74" s="13">
        <v>3</v>
      </c>
      <c r="K74" s="13">
        <v>1</v>
      </c>
      <c r="L74" s="25">
        <f t="shared" si="8"/>
        <v>4</v>
      </c>
    </row>
    <row r="75" spans="1:12" ht="28.5" thickBot="1">
      <c r="A75" s="76"/>
      <c r="B75" s="74"/>
      <c r="C75" s="13" t="s">
        <v>11</v>
      </c>
      <c r="D75" s="13">
        <v>111</v>
      </c>
      <c r="E75" s="13">
        <v>166</v>
      </c>
      <c r="F75" s="25">
        <f t="shared" si="6"/>
        <v>277</v>
      </c>
      <c r="G75" s="13">
        <v>29</v>
      </c>
      <c r="H75" s="13">
        <v>47</v>
      </c>
      <c r="I75" s="25">
        <f t="shared" si="7"/>
        <v>76</v>
      </c>
      <c r="J75" s="13">
        <v>2</v>
      </c>
      <c r="K75" s="13">
        <v>7</v>
      </c>
      <c r="L75" s="25">
        <f t="shared" si="8"/>
        <v>9</v>
      </c>
    </row>
    <row r="76" spans="1:12" ht="28.5" thickBot="1">
      <c r="A76" s="76"/>
      <c r="B76" s="81" t="s">
        <v>337</v>
      </c>
      <c r="C76" s="26" t="s">
        <v>7</v>
      </c>
      <c r="D76" s="26">
        <f>D50+D53+D56+D62+D67+D72</f>
        <v>4143</v>
      </c>
      <c r="E76" s="26">
        <f>E50+E53+E56+E62+E67+E72</f>
        <v>3684</v>
      </c>
      <c r="F76" s="25">
        <f t="shared" si="6"/>
        <v>7827</v>
      </c>
      <c r="G76" s="26">
        <f>G50+G53+G56+G62+G67+G72</f>
        <v>737</v>
      </c>
      <c r="H76" s="26">
        <f>H50+H53+H56+H62+H67+H72</f>
        <v>749</v>
      </c>
      <c r="I76" s="25">
        <f t="shared" si="7"/>
        <v>1486</v>
      </c>
      <c r="J76" s="26">
        <f>J50+J53+J56+J62+J67+J72</f>
        <v>352</v>
      </c>
      <c r="K76" s="26">
        <f>K50+K53+K56+K62+K67+K72</f>
        <v>361</v>
      </c>
      <c r="L76" s="25">
        <f t="shared" si="8"/>
        <v>713</v>
      </c>
    </row>
    <row r="77" spans="1:12" ht="28.5" thickBot="1">
      <c r="A77" s="76"/>
      <c r="B77" s="81"/>
      <c r="C77" s="26" t="s">
        <v>8</v>
      </c>
      <c r="D77" s="26">
        <f>D51+D54+D57+D63+D68+D73</f>
        <v>3168</v>
      </c>
      <c r="E77" s="26">
        <f>E51+E54+E57+E63+E68+E73</f>
        <v>2912</v>
      </c>
      <c r="F77" s="25">
        <f t="shared" si="6"/>
        <v>6080</v>
      </c>
      <c r="G77" s="26">
        <f>G51+G54+G57+G63+G68+G73</f>
        <v>651</v>
      </c>
      <c r="H77" s="26">
        <f>H51+H54+H57+H63+H68+H73</f>
        <v>646</v>
      </c>
      <c r="I77" s="25">
        <f t="shared" si="7"/>
        <v>1297</v>
      </c>
      <c r="J77" s="26">
        <f>J51+J54+J57+J63+J68+J73</f>
        <v>237</v>
      </c>
      <c r="K77" s="26">
        <f>K51+K54+K57+K63+K68+K73</f>
        <v>207</v>
      </c>
      <c r="L77" s="25">
        <f t="shared" si="8"/>
        <v>444</v>
      </c>
    </row>
    <row r="78" spans="1:12" ht="28.5" thickBot="1">
      <c r="A78" s="76"/>
      <c r="B78" s="81"/>
      <c r="C78" s="26" t="s">
        <v>10</v>
      </c>
      <c r="D78" s="26">
        <f>D52+D55+D59+D65+D69+D74</f>
        <v>1864</v>
      </c>
      <c r="E78" s="26">
        <f>E52+E55+E59+E65+E69+E74</f>
        <v>1456</v>
      </c>
      <c r="F78" s="25">
        <f t="shared" si="6"/>
        <v>3320</v>
      </c>
      <c r="G78" s="26">
        <f>G52+G55+G59+G65+G69+G74</f>
        <v>495</v>
      </c>
      <c r="H78" s="26">
        <f>H52+H55+H59+H65+H69+H74</f>
        <v>268</v>
      </c>
      <c r="I78" s="25">
        <f t="shared" si="7"/>
        <v>763</v>
      </c>
      <c r="J78" s="26">
        <f>J52+J55+J59+J65+J69+J74</f>
        <v>128</v>
      </c>
      <c r="K78" s="26">
        <f>K52+K55+K59+K65+K69+K74</f>
        <v>155</v>
      </c>
      <c r="L78" s="25">
        <f t="shared" si="8"/>
        <v>283</v>
      </c>
    </row>
    <row r="79" spans="1:12" ht="28.5" thickBot="1">
      <c r="A79" s="76"/>
      <c r="B79" s="81"/>
      <c r="C79" s="26" t="s">
        <v>11</v>
      </c>
      <c r="D79" s="26">
        <f>D60+D66+D70+D75</f>
        <v>2046</v>
      </c>
      <c r="E79" s="26">
        <f>E60+E66+E70+E75</f>
        <v>1549</v>
      </c>
      <c r="F79" s="25">
        <f t="shared" si="6"/>
        <v>3595</v>
      </c>
      <c r="G79" s="26">
        <f>G60+G66+G70+G75</f>
        <v>432</v>
      </c>
      <c r="H79" s="26">
        <f>H60+H66+H70+H75</f>
        <v>347</v>
      </c>
      <c r="I79" s="25">
        <f t="shared" si="7"/>
        <v>779</v>
      </c>
      <c r="J79" s="26">
        <f>J60+J66+J70+J75</f>
        <v>155</v>
      </c>
      <c r="K79" s="26">
        <f>K60+K66+K70+K75</f>
        <v>159</v>
      </c>
      <c r="L79" s="25">
        <f t="shared" si="8"/>
        <v>314</v>
      </c>
    </row>
    <row r="80" spans="1:12" ht="28.5" thickBot="1">
      <c r="A80" s="77"/>
      <c r="B80" s="81"/>
      <c r="C80" s="26" t="s">
        <v>44</v>
      </c>
      <c r="D80" s="26">
        <f>D58+D61+D64+D71</f>
        <v>746</v>
      </c>
      <c r="E80" s="26">
        <f>E58+E61+E64+E71</f>
        <v>327</v>
      </c>
      <c r="F80" s="25">
        <f t="shared" si="6"/>
        <v>1073</v>
      </c>
      <c r="G80" s="26">
        <f>G58+G61+G64+G71</f>
        <v>315</v>
      </c>
      <c r="H80" s="26">
        <f>H58+H61+H64+H71</f>
        <v>114</v>
      </c>
      <c r="I80" s="25">
        <f t="shared" si="7"/>
        <v>429</v>
      </c>
      <c r="J80" s="26">
        <f>J58+J61+J64+J71</f>
        <v>45</v>
      </c>
      <c r="K80" s="26">
        <f>K58+K61+K64+K71</f>
        <v>25</v>
      </c>
      <c r="L80" s="25">
        <f t="shared" si="8"/>
        <v>70</v>
      </c>
    </row>
    <row r="81" spans="1:12" ht="28.5" thickBot="1">
      <c r="A81" s="72" t="s">
        <v>37</v>
      </c>
      <c r="B81" s="73"/>
      <c r="C81" s="13" t="s">
        <v>10</v>
      </c>
      <c r="D81" s="13">
        <v>206</v>
      </c>
      <c r="E81" s="13">
        <v>101</v>
      </c>
      <c r="F81" s="25">
        <f t="shared" si="6"/>
        <v>307</v>
      </c>
      <c r="G81" s="13">
        <v>60</v>
      </c>
      <c r="H81" s="13">
        <v>13</v>
      </c>
      <c r="I81" s="25">
        <f t="shared" si="7"/>
        <v>73</v>
      </c>
      <c r="J81" s="13">
        <v>31</v>
      </c>
      <c r="K81" s="13">
        <v>16</v>
      </c>
      <c r="L81" s="25">
        <f t="shared" si="8"/>
        <v>47</v>
      </c>
    </row>
    <row r="82" spans="1:12" ht="28.5" thickBot="1">
      <c r="A82" s="75" t="s">
        <v>339</v>
      </c>
      <c r="B82" s="71" t="s">
        <v>52</v>
      </c>
      <c r="C82" s="13" t="s">
        <v>7</v>
      </c>
      <c r="D82" s="13">
        <v>4374</v>
      </c>
      <c r="E82" s="13">
        <v>5606</v>
      </c>
      <c r="F82" s="25">
        <f t="shared" si="6"/>
        <v>9980</v>
      </c>
      <c r="G82" s="13">
        <v>783</v>
      </c>
      <c r="H82" s="13">
        <v>1074</v>
      </c>
      <c r="I82" s="25">
        <f t="shared" si="7"/>
        <v>1857</v>
      </c>
      <c r="J82" s="13">
        <v>212</v>
      </c>
      <c r="K82" s="13">
        <v>494</v>
      </c>
      <c r="L82" s="25">
        <f t="shared" si="8"/>
        <v>706</v>
      </c>
    </row>
    <row r="83" spans="1:12" ht="28.5" thickBot="1">
      <c r="A83" s="76"/>
      <c r="B83" s="71"/>
      <c r="C83" s="13" t="s">
        <v>27</v>
      </c>
      <c r="D83" s="13">
        <v>58</v>
      </c>
      <c r="E83" s="13">
        <v>153</v>
      </c>
      <c r="F83" s="25">
        <f t="shared" si="6"/>
        <v>211</v>
      </c>
      <c r="G83" s="13">
        <v>58</v>
      </c>
      <c r="H83" s="13">
        <v>153</v>
      </c>
      <c r="I83" s="25">
        <f t="shared" si="7"/>
        <v>211</v>
      </c>
      <c r="J83" s="13">
        <v>0</v>
      </c>
      <c r="K83" s="13">
        <v>0</v>
      </c>
      <c r="L83" s="25">
        <f t="shared" si="8"/>
        <v>0</v>
      </c>
    </row>
    <row r="84" spans="1:12" ht="28.5" thickBot="1">
      <c r="A84" s="76"/>
      <c r="B84" s="71"/>
      <c r="C84" s="13" t="s">
        <v>20</v>
      </c>
      <c r="D84" s="13">
        <v>78</v>
      </c>
      <c r="E84" s="13">
        <v>156</v>
      </c>
      <c r="F84" s="25">
        <f t="shared" si="6"/>
        <v>234</v>
      </c>
      <c r="G84" s="13">
        <v>78</v>
      </c>
      <c r="H84" s="13">
        <v>156</v>
      </c>
      <c r="I84" s="25">
        <f t="shared" si="7"/>
        <v>234</v>
      </c>
      <c r="J84" s="13">
        <v>0</v>
      </c>
      <c r="K84" s="13">
        <v>0</v>
      </c>
      <c r="L84" s="25">
        <f t="shared" si="8"/>
        <v>0</v>
      </c>
    </row>
    <row r="85" spans="1:12" ht="28.5" thickBot="1">
      <c r="A85" s="76"/>
      <c r="B85" s="71"/>
      <c r="C85" s="13" t="s">
        <v>8</v>
      </c>
      <c r="D85" s="13">
        <v>3562</v>
      </c>
      <c r="E85" s="13">
        <v>3611</v>
      </c>
      <c r="F85" s="25">
        <f t="shared" si="6"/>
        <v>7173</v>
      </c>
      <c r="G85" s="13">
        <v>652</v>
      </c>
      <c r="H85" s="13">
        <v>676</v>
      </c>
      <c r="I85" s="25">
        <f t="shared" si="7"/>
        <v>1328</v>
      </c>
      <c r="J85" s="13">
        <v>360</v>
      </c>
      <c r="K85" s="13">
        <v>245</v>
      </c>
      <c r="L85" s="25">
        <f t="shared" si="8"/>
        <v>605</v>
      </c>
    </row>
    <row r="86" spans="1:12" ht="28.5" thickBot="1">
      <c r="A86" s="76"/>
      <c r="B86" s="71" t="s">
        <v>52</v>
      </c>
      <c r="C86" s="13" t="s">
        <v>9</v>
      </c>
      <c r="D86" s="13">
        <v>776</v>
      </c>
      <c r="E86" s="13">
        <v>1004</v>
      </c>
      <c r="F86" s="25">
        <f t="shared" si="6"/>
        <v>1780</v>
      </c>
      <c r="G86" s="13">
        <v>91</v>
      </c>
      <c r="H86" s="13">
        <v>195</v>
      </c>
      <c r="I86" s="25">
        <f t="shared" si="7"/>
        <v>286</v>
      </c>
      <c r="J86" s="13">
        <v>31</v>
      </c>
      <c r="K86" s="13">
        <v>40</v>
      </c>
      <c r="L86" s="25">
        <f t="shared" si="8"/>
        <v>71</v>
      </c>
    </row>
    <row r="87" spans="1:12" ht="28.5" thickBot="1">
      <c r="A87" s="76"/>
      <c r="B87" s="71"/>
      <c r="C87" s="13" t="s">
        <v>21</v>
      </c>
      <c r="D87" s="13">
        <v>134</v>
      </c>
      <c r="E87" s="13">
        <v>202</v>
      </c>
      <c r="F87" s="25">
        <f t="shared" si="6"/>
        <v>336</v>
      </c>
      <c r="G87" s="13">
        <v>134</v>
      </c>
      <c r="H87" s="13">
        <v>202</v>
      </c>
      <c r="I87" s="25">
        <f t="shared" si="7"/>
        <v>336</v>
      </c>
      <c r="J87" s="13">
        <v>0</v>
      </c>
      <c r="K87" s="13">
        <v>0</v>
      </c>
      <c r="L87" s="25">
        <f t="shared" si="8"/>
        <v>0</v>
      </c>
    </row>
    <row r="88" spans="1:12" ht="28.5" thickBot="1">
      <c r="A88" s="76"/>
      <c r="B88" s="71"/>
      <c r="C88" s="13" t="s">
        <v>28</v>
      </c>
      <c r="D88" s="13">
        <v>77</v>
      </c>
      <c r="E88" s="13">
        <v>147</v>
      </c>
      <c r="F88" s="25">
        <f t="shared" si="6"/>
        <v>224</v>
      </c>
      <c r="G88" s="13">
        <v>77</v>
      </c>
      <c r="H88" s="13">
        <v>147</v>
      </c>
      <c r="I88" s="25">
        <f t="shared" si="7"/>
        <v>224</v>
      </c>
      <c r="J88" s="13">
        <v>0</v>
      </c>
      <c r="K88" s="13">
        <v>0</v>
      </c>
      <c r="L88" s="25">
        <f t="shared" si="8"/>
        <v>0</v>
      </c>
    </row>
    <row r="89" spans="1:12" ht="28.5" thickBot="1">
      <c r="A89" s="76"/>
      <c r="B89" s="71"/>
      <c r="C89" s="13" t="s">
        <v>29</v>
      </c>
      <c r="D89" s="13">
        <v>107</v>
      </c>
      <c r="E89" s="13">
        <v>111</v>
      </c>
      <c r="F89" s="25">
        <f t="shared" si="6"/>
        <v>218</v>
      </c>
      <c r="G89" s="13">
        <v>107</v>
      </c>
      <c r="H89" s="13">
        <v>111</v>
      </c>
      <c r="I89" s="25">
        <f t="shared" si="7"/>
        <v>218</v>
      </c>
      <c r="J89" s="13">
        <v>0</v>
      </c>
      <c r="K89" s="13">
        <v>0</v>
      </c>
      <c r="L89" s="25">
        <f t="shared" si="8"/>
        <v>0</v>
      </c>
    </row>
    <row r="90" spans="1:12" ht="28.5" thickBot="1">
      <c r="A90" s="76"/>
      <c r="B90" s="71"/>
      <c r="C90" s="13" t="s">
        <v>10</v>
      </c>
      <c r="D90" s="13">
        <v>2375</v>
      </c>
      <c r="E90" s="13">
        <v>3839</v>
      </c>
      <c r="F90" s="25">
        <f t="shared" si="6"/>
        <v>6214</v>
      </c>
      <c r="G90" s="13">
        <v>566</v>
      </c>
      <c r="H90" s="13">
        <v>566</v>
      </c>
      <c r="I90" s="25">
        <f t="shared" si="7"/>
        <v>1132</v>
      </c>
      <c r="J90" s="13">
        <v>95</v>
      </c>
      <c r="K90" s="13">
        <v>272</v>
      </c>
      <c r="L90" s="25">
        <f t="shared" si="8"/>
        <v>367</v>
      </c>
    </row>
    <row r="91" spans="1:12" ht="28.5" thickBot="1">
      <c r="A91" s="76"/>
      <c r="B91" s="71"/>
      <c r="C91" s="13" t="s">
        <v>30</v>
      </c>
      <c r="D91" s="13">
        <v>66</v>
      </c>
      <c r="E91" s="13">
        <v>248</v>
      </c>
      <c r="F91" s="25">
        <f t="shared" si="6"/>
        <v>314</v>
      </c>
      <c r="G91" s="13">
        <v>66</v>
      </c>
      <c r="H91" s="13">
        <v>248</v>
      </c>
      <c r="I91" s="25">
        <f t="shared" si="7"/>
        <v>314</v>
      </c>
      <c r="J91" s="13">
        <v>0</v>
      </c>
      <c r="K91" s="13">
        <v>0</v>
      </c>
      <c r="L91" s="25">
        <f t="shared" si="8"/>
        <v>0</v>
      </c>
    </row>
    <row r="92" spans="1:12" ht="28.5" thickBot="1">
      <c r="A92" s="76"/>
      <c r="B92" s="71"/>
      <c r="C92" s="13" t="s">
        <v>11</v>
      </c>
      <c r="D92" s="13">
        <v>2049</v>
      </c>
      <c r="E92" s="13">
        <v>3543</v>
      </c>
      <c r="F92" s="25">
        <f t="shared" si="6"/>
        <v>5592</v>
      </c>
      <c r="G92" s="13">
        <v>314</v>
      </c>
      <c r="H92" s="13">
        <v>678</v>
      </c>
      <c r="I92" s="25">
        <f t="shared" si="7"/>
        <v>992</v>
      </c>
      <c r="J92" s="13">
        <v>161</v>
      </c>
      <c r="K92" s="13">
        <v>282</v>
      </c>
      <c r="L92" s="25">
        <f t="shared" si="8"/>
        <v>443</v>
      </c>
    </row>
    <row r="93" spans="1:12" ht="28.5" thickBot="1">
      <c r="A93" s="76"/>
      <c r="B93" s="71" t="s">
        <v>54</v>
      </c>
      <c r="C93" s="13" t="s">
        <v>7</v>
      </c>
      <c r="D93" s="13">
        <v>4110</v>
      </c>
      <c r="E93" s="13">
        <v>9616</v>
      </c>
      <c r="F93" s="25">
        <f t="shared" si="6"/>
        <v>13726</v>
      </c>
      <c r="G93" s="13">
        <v>593</v>
      </c>
      <c r="H93" s="13">
        <v>1603</v>
      </c>
      <c r="I93" s="25">
        <f t="shared" si="7"/>
        <v>2196</v>
      </c>
      <c r="J93" s="13">
        <v>312</v>
      </c>
      <c r="K93" s="13">
        <v>750</v>
      </c>
      <c r="L93" s="25">
        <f t="shared" si="8"/>
        <v>1062</v>
      </c>
    </row>
    <row r="94" spans="1:12" ht="28.5" thickBot="1">
      <c r="A94" s="76"/>
      <c r="B94" s="71"/>
      <c r="C94" s="13" t="s">
        <v>8</v>
      </c>
      <c r="D94" s="13">
        <v>2450</v>
      </c>
      <c r="E94" s="13">
        <v>4259</v>
      </c>
      <c r="F94" s="25">
        <f t="shared" si="6"/>
        <v>6709</v>
      </c>
      <c r="G94" s="13">
        <v>603</v>
      </c>
      <c r="H94" s="13">
        <v>986</v>
      </c>
      <c r="I94" s="25">
        <f t="shared" si="7"/>
        <v>1589</v>
      </c>
      <c r="J94" s="13">
        <v>110</v>
      </c>
      <c r="K94" s="13">
        <v>262</v>
      </c>
      <c r="L94" s="25">
        <f t="shared" si="8"/>
        <v>372</v>
      </c>
    </row>
    <row r="95" spans="1:12" ht="28.5" thickBot="1">
      <c r="A95" s="76"/>
      <c r="B95" s="71"/>
      <c r="C95" s="13" t="s">
        <v>10</v>
      </c>
      <c r="D95" s="13">
        <v>1345</v>
      </c>
      <c r="E95" s="13">
        <v>3878</v>
      </c>
      <c r="F95" s="25">
        <f t="shared" si="6"/>
        <v>5223</v>
      </c>
      <c r="G95" s="13">
        <v>358</v>
      </c>
      <c r="H95" s="13">
        <v>779</v>
      </c>
      <c r="I95" s="25">
        <f t="shared" si="7"/>
        <v>1137</v>
      </c>
      <c r="J95" s="13">
        <v>89</v>
      </c>
      <c r="K95" s="13">
        <v>402</v>
      </c>
      <c r="L95" s="25">
        <f t="shared" si="8"/>
        <v>491</v>
      </c>
    </row>
    <row r="96" spans="1:12" ht="28.5" thickBot="1">
      <c r="A96" s="76"/>
      <c r="B96" s="71"/>
      <c r="C96" s="13" t="s">
        <v>30</v>
      </c>
      <c r="D96" s="13">
        <v>45</v>
      </c>
      <c r="E96" s="13">
        <v>220</v>
      </c>
      <c r="F96" s="25">
        <f t="shared" si="6"/>
        <v>265</v>
      </c>
      <c r="G96" s="13">
        <v>45</v>
      </c>
      <c r="H96" s="13">
        <v>220</v>
      </c>
      <c r="I96" s="25">
        <f t="shared" si="7"/>
        <v>265</v>
      </c>
      <c r="J96" s="13">
        <v>0</v>
      </c>
      <c r="K96" s="13">
        <v>0</v>
      </c>
      <c r="L96" s="25">
        <f t="shared" si="8"/>
        <v>0</v>
      </c>
    </row>
    <row r="97" spans="1:12" ht="28.5" thickBot="1">
      <c r="A97" s="76"/>
      <c r="B97" s="71"/>
      <c r="C97" s="13" t="s">
        <v>11</v>
      </c>
      <c r="D97" s="13">
        <v>1263</v>
      </c>
      <c r="E97" s="13">
        <v>3506</v>
      </c>
      <c r="F97" s="25">
        <f t="shared" si="6"/>
        <v>4769</v>
      </c>
      <c r="G97" s="13">
        <v>335</v>
      </c>
      <c r="H97" s="13">
        <v>747</v>
      </c>
      <c r="I97" s="25">
        <f t="shared" si="7"/>
        <v>1082</v>
      </c>
      <c r="J97" s="13">
        <v>113</v>
      </c>
      <c r="K97" s="13">
        <v>407</v>
      </c>
      <c r="L97" s="25">
        <f t="shared" si="8"/>
        <v>520</v>
      </c>
    </row>
    <row r="98" spans="1:12" ht="28.5" thickBot="1">
      <c r="A98" s="76"/>
      <c r="B98" s="71"/>
      <c r="C98" s="13" t="s">
        <v>9</v>
      </c>
      <c r="D98" s="13">
        <v>451</v>
      </c>
      <c r="E98" s="13">
        <v>524</v>
      </c>
      <c r="F98" s="25">
        <f t="shared" si="6"/>
        <v>975</v>
      </c>
      <c r="G98" s="13">
        <v>78</v>
      </c>
      <c r="H98" s="13">
        <v>130</v>
      </c>
      <c r="I98" s="25">
        <f t="shared" si="7"/>
        <v>208</v>
      </c>
      <c r="J98" s="13">
        <v>0</v>
      </c>
      <c r="K98" s="13">
        <v>0</v>
      </c>
      <c r="L98" s="25">
        <f t="shared" si="8"/>
        <v>0</v>
      </c>
    </row>
    <row r="99" spans="1:12" ht="28.5" thickBot="1">
      <c r="A99" s="76"/>
      <c r="B99" s="71" t="s">
        <v>55</v>
      </c>
      <c r="C99" s="13" t="s">
        <v>7</v>
      </c>
      <c r="D99" s="13">
        <v>1229</v>
      </c>
      <c r="E99" s="13">
        <v>2604</v>
      </c>
      <c r="F99" s="25">
        <f t="shared" si="6"/>
        <v>3833</v>
      </c>
      <c r="G99" s="13">
        <v>219</v>
      </c>
      <c r="H99" s="13">
        <v>516</v>
      </c>
      <c r="I99" s="25">
        <f t="shared" si="7"/>
        <v>735</v>
      </c>
      <c r="J99" s="13">
        <v>69</v>
      </c>
      <c r="K99" s="13">
        <v>238</v>
      </c>
      <c r="L99" s="25">
        <f t="shared" si="8"/>
        <v>307</v>
      </c>
    </row>
    <row r="100" spans="1:12" ht="28.5" thickBot="1">
      <c r="A100" s="76"/>
      <c r="B100" s="71"/>
      <c r="C100" s="13" t="s">
        <v>8</v>
      </c>
      <c r="D100" s="13">
        <v>536</v>
      </c>
      <c r="E100" s="13">
        <v>1119</v>
      </c>
      <c r="F100" s="25">
        <f t="shared" ref="F100:F131" si="9">D100+E100</f>
        <v>1655</v>
      </c>
      <c r="G100" s="13">
        <v>119</v>
      </c>
      <c r="H100" s="13">
        <v>332</v>
      </c>
      <c r="I100" s="25">
        <f t="shared" ref="I100:I131" si="10">G100+H100</f>
        <v>451</v>
      </c>
      <c r="J100" s="13">
        <v>20</v>
      </c>
      <c r="K100" s="13">
        <v>75</v>
      </c>
      <c r="L100" s="25">
        <f t="shared" ref="L100:L131" si="11">J100+K100</f>
        <v>95</v>
      </c>
    </row>
    <row r="101" spans="1:12" ht="28.5" thickBot="1">
      <c r="A101" s="76"/>
      <c r="B101" s="71"/>
      <c r="C101" s="13" t="s">
        <v>10</v>
      </c>
      <c r="D101" s="13">
        <v>373</v>
      </c>
      <c r="E101" s="13">
        <v>1378</v>
      </c>
      <c r="F101" s="25">
        <f t="shared" si="9"/>
        <v>1751</v>
      </c>
      <c r="G101" s="13">
        <v>95</v>
      </c>
      <c r="H101" s="13">
        <v>262</v>
      </c>
      <c r="I101" s="25">
        <f t="shared" si="10"/>
        <v>357</v>
      </c>
      <c r="J101" s="13">
        <v>16</v>
      </c>
      <c r="K101" s="13">
        <v>121</v>
      </c>
      <c r="L101" s="25">
        <f t="shared" si="11"/>
        <v>137</v>
      </c>
    </row>
    <row r="102" spans="1:12" ht="28.5" thickBot="1">
      <c r="A102" s="76"/>
      <c r="B102" s="71"/>
      <c r="C102" s="13" t="s">
        <v>30</v>
      </c>
      <c r="D102" s="13">
        <v>23</v>
      </c>
      <c r="E102" s="13">
        <v>104</v>
      </c>
      <c r="F102" s="25">
        <f t="shared" si="9"/>
        <v>127</v>
      </c>
      <c r="G102" s="13">
        <v>23</v>
      </c>
      <c r="H102" s="13">
        <v>104</v>
      </c>
      <c r="I102" s="25">
        <f t="shared" si="10"/>
        <v>127</v>
      </c>
      <c r="J102" s="13">
        <v>0</v>
      </c>
      <c r="K102" s="13">
        <v>0</v>
      </c>
      <c r="L102" s="25">
        <f t="shared" si="11"/>
        <v>0</v>
      </c>
    </row>
    <row r="103" spans="1:12" ht="28.5" thickBot="1">
      <c r="A103" s="76"/>
      <c r="B103" s="71"/>
      <c r="C103" s="13" t="s">
        <v>11</v>
      </c>
      <c r="D103" s="13">
        <v>534</v>
      </c>
      <c r="E103" s="13">
        <v>1199</v>
      </c>
      <c r="F103" s="25">
        <f t="shared" si="9"/>
        <v>1733</v>
      </c>
      <c r="G103" s="13">
        <v>154</v>
      </c>
      <c r="H103" s="13">
        <v>209</v>
      </c>
      <c r="I103" s="25">
        <f t="shared" si="10"/>
        <v>363</v>
      </c>
      <c r="J103" s="13">
        <v>15</v>
      </c>
      <c r="K103" s="13">
        <v>49</v>
      </c>
      <c r="L103" s="25">
        <f t="shared" si="11"/>
        <v>64</v>
      </c>
    </row>
    <row r="104" spans="1:12" ht="28.5" thickBot="1">
      <c r="A104" s="76"/>
      <c r="B104" s="71"/>
      <c r="C104" s="13" t="s">
        <v>9</v>
      </c>
      <c r="D104" s="13">
        <v>185</v>
      </c>
      <c r="E104" s="13">
        <v>258</v>
      </c>
      <c r="F104" s="25">
        <f t="shared" si="9"/>
        <v>443</v>
      </c>
      <c r="G104" s="13">
        <v>62</v>
      </c>
      <c r="H104" s="13">
        <v>119</v>
      </c>
      <c r="I104" s="25">
        <f t="shared" si="10"/>
        <v>181</v>
      </c>
      <c r="J104" s="13">
        <v>4</v>
      </c>
      <c r="K104" s="13">
        <v>2</v>
      </c>
      <c r="L104" s="25">
        <f t="shared" si="11"/>
        <v>6</v>
      </c>
    </row>
    <row r="105" spans="1:12" ht="28.5" thickBot="1">
      <c r="A105" s="76"/>
      <c r="B105" s="13" t="s">
        <v>56</v>
      </c>
      <c r="C105" s="13" t="s">
        <v>7</v>
      </c>
      <c r="D105" s="13">
        <v>18</v>
      </c>
      <c r="E105" s="13">
        <v>21</v>
      </c>
      <c r="F105" s="25">
        <f t="shared" si="9"/>
        <v>39</v>
      </c>
      <c r="G105" s="13">
        <v>4</v>
      </c>
      <c r="H105" s="13">
        <v>12</v>
      </c>
      <c r="I105" s="25">
        <f t="shared" si="10"/>
        <v>16</v>
      </c>
      <c r="J105" s="13">
        <v>8</v>
      </c>
      <c r="K105" s="13">
        <v>6</v>
      </c>
      <c r="L105" s="25">
        <f t="shared" si="11"/>
        <v>14</v>
      </c>
    </row>
    <row r="106" spans="1:12" ht="28.5" thickBot="1">
      <c r="A106" s="76"/>
      <c r="B106" s="13" t="s">
        <v>57</v>
      </c>
      <c r="C106" s="13" t="s">
        <v>8</v>
      </c>
      <c r="D106" s="13">
        <v>53</v>
      </c>
      <c r="E106" s="13">
        <v>41</v>
      </c>
      <c r="F106" s="25">
        <f t="shared" si="9"/>
        <v>94</v>
      </c>
      <c r="G106" s="13">
        <v>53</v>
      </c>
      <c r="H106" s="13">
        <v>41</v>
      </c>
      <c r="I106" s="25">
        <f t="shared" si="10"/>
        <v>94</v>
      </c>
      <c r="J106" s="13">
        <v>0</v>
      </c>
      <c r="K106" s="13">
        <v>0</v>
      </c>
      <c r="L106" s="25">
        <f t="shared" si="11"/>
        <v>0</v>
      </c>
    </row>
    <row r="107" spans="1:12" ht="28.5" thickBot="1">
      <c r="A107" s="76"/>
      <c r="B107" s="71" t="s">
        <v>58</v>
      </c>
      <c r="C107" s="13" t="s">
        <v>7</v>
      </c>
      <c r="D107" s="13">
        <v>25</v>
      </c>
      <c r="E107" s="13">
        <v>26</v>
      </c>
      <c r="F107" s="25">
        <f t="shared" si="9"/>
        <v>51</v>
      </c>
      <c r="G107" s="13">
        <v>25</v>
      </c>
      <c r="H107" s="13">
        <v>26</v>
      </c>
      <c r="I107" s="25">
        <f t="shared" si="10"/>
        <v>51</v>
      </c>
      <c r="J107" s="13">
        <v>0</v>
      </c>
      <c r="K107" s="13">
        <v>0</v>
      </c>
      <c r="L107" s="25">
        <f t="shared" si="11"/>
        <v>0</v>
      </c>
    </row>
    <row r="108" spans="1:12" ht="28.5" thickBot="1">
      <c r="A108" s="76"/>
      <c r="B108" s="71"/>
      <c r="C108" s="13" t="s">
        <v>11</v>
      </c>
      <c r="D108" s="13">
        <v>29</v>
      </c>
      <c r="E108" s="13">
        <v>15</v>
      </c>
      <c r="F108" s="25">
        <f t="shared" si="9"/>
        <v>44</v>
      </c>
      <c r="G108" s="13">
        <v>29</v>
      </c>
      <c r="H108" s="13">
        <v>15</v>
      </c>
      <c r="I108" s="25">
        <f t="shared" si="10"/>
        <v>44</v>
      </c>
      <c r="J108" s="13">
        <v>0</v>
      </c>
      <c r="K108" s="13">
        <v>0</v>
      </c>
      <c r="L108" s="25">
        <f t="shared" si="11"/>
        <v>0</v>
      </c>
    </row>
    <row r="109" spans="1:12" ht="28.5" thickBot="1">
      <c r="A109" s="76"/>
      <c r="B109" s="71" t="s">
        <v>59</v>
      </c>
      <c r="C109" s="13" t="s">
        <v>7</v>
      </c>
      <c r="D109" s="13">
        <v>1285</v>
      </c>
      <c r="E109" s="13">
        <v>2935</v>
      </c>
      <c r="F109" s="25">
        <f t="shared" si="9"/>
        <v>4220</v>
      </c>
      <c r="G109" s="13">
        <v>268</v>
      </c>
      <c r="H109" s="13">
        <v>617</v>
      </c>
      <c r="I109" s="25">
        <f t="shared" si="10"/>
        <v>885</v>
      </c>
      <c r="J109" s="13">
        <v>65</v>
      </c>
      <c r="K109" s="13">
        <v>211</v>
      </c>
      <c r="L109" s="25">
        <f t="shared" si="11"/>
        <v>276</v>
      </c>
    </row>
    <row r="110" spans="1:12" ht="28.5" thickBot="1">
      <c r="A110" s="76"/>
      <c r="B110" s="71"/>
      <c r="C110" s="13" t="s">
        <v>8</v>
      </c>
      <c r="D110" s="13">
        <v>759</v>
      </c>
      <c r="E110" s="13">
        <v>1268</v>
      </c>
      <c r="F110" s="25">
        <f t="shared" si="9"/>
        <v>2027</v>
      </c>
      <c r="G110" s="13">
        <v>241</v>
      </c>
      <c r="H110" s="13">
        <v>325</v>
      </c>
      <c r="I110" s="25">
        <f t="shared" si="10"/>
        <v>566</v>
      </c>
      <c r="J110" s="13">
        <v>61</v>
      </c>
      <c r="K110" s="13">
        <v>123</v>
      </c>
      <c r="L110" s="25">
        <f t="shared" si="11"/>
        <v>184</v>
      </c>
    </row>
    <row r="111" spans="1:12" ht="28.5" thickBot="1">
      <c r="A111" s="76"/>
      <c r="B111" s="71"/>
      <c r="C111" s="13" t="s">
        <v>10</v>
      </c>
      <c r="D111" s="13">
        <v>900</v>
      </c>
      <c r="E111" s="13">
        <v>1781</v>
      </c>
      <c r="F111" s="25">
        <f t="shared" si="9"/>
        <v>2681</v>
      </c>
      <c r="G111" s="13">
        <v>262</v>
      </c>
      <c r="H111" s="13">
        <v>357</v>
      </c>
      <c r="I111" s="25">
        <f t="shared" si="10"/>
        <v>619</v>
      </c>
      <c r="J111" s="13">
        <v>66</v>
      </c>
      <c r="K111" s="13">
        <v>160</v>
      </c>
      <c r="L111" s="25">
        <f t="shared" si="11"/>
        <v>226</v>
      </c>
    </row>
    <row r="112" spans="1:12" ht="28.5" thickBot="1">
      <c r="A112" s="76"/>
      <c r="B112" s="13" t="s">
        <v>60</v>
      </c>
      <c r="C112" s="13" t="s">
        <v>7</v>
      </c>
      <c r="D112" s="13">
        <v>432</v>
      </c>
      <c r="E112" s="13">
        <v>800</v>
      </c>
      <c r="F112" s="25">
        <f t="shared" si="9"/>
        <v>1232</v>
      </c>
      <c r="G112" s="13">
        <v>145</v>
      </c>
      <c r="H112" s="13">
        <v>323</v>
      </c>
      <c r="I112" s="25">
        <f t="shared" si="10"/>
        <v>468</v>
      </c>
      <c r="J112" s="13">
        <v>22</v>
      </c>
      <c r="K112" s="13">
        <v>45</v>
      </c>
      <c r="L112" s="25">
        <f t="shared" si="11"/>
        <v>67</v>
      </c>
    </row>
    <row r="113" spans="1:12" ht="28.5" thickBot="1">
      <c r="A113" s="76"/>
      <c r="B113" s="71" t="s">
        <v>61</v>
      </c>
      <c r="C113" s="13" t="s">
        <v>7</v>
      </c>
      <c r="D113" s="13">
        <v>1195</v>
      </c>
      <c r="E113" s="13">
        <v>1305</v>
      </c>
      <c r="F113" s="25">
        <f t="shared" si="9"/>
        <v>2500</v>
      </c>
      <c r="G113" s="13">
        <v>349</v>
      </c>
      <c r="H113" s="13">
        <v>338</v>
      </c>
      <c r="I113" s="25">
        <f t="shared" si="10"/>
        <v>687</v>
      </c>
      <c r="J113" s="13">
        <v>64</v>
      </c>
      <c r="K113" s="13">
        <v>89</v>
      </c>
      <c r="L113" s="25">
        <f t="shared" si="11"/>
        <v>153</v>
      </c>
    </row>
    <row r="114" spans="1:12" ht="28.5" thickBot="1">
      <c r="A114" s="76"/>
      <c r="B114" s="71"/>
      <c r="C114" s="13" t="s">
        <v>20</v>
      </c>
      <c r="D114" s="13">
        <v>52</v>
      </c>
      <c r="E114" s="13">
        <v>61</v>
      </c>
      <c r="F114" s="25">
        <f t="shared" si="9"/>
        <v>113</v>
      </c>
      <c r="G114" s="13">
        <v>52</v>
      </c>
      <c r="H114" s="13">
        <v>61</v>
      </c>
      <c r="I114" s="25">
        <f t="shared" si="10"/>
        <v>113</v>
      </c>
      <c r="J114" s="13">
        <v>0</v>
      </c>
      <c r="K114" s="13">
        <v>0</v>
      </c>
      <c r="L114" s="25">
        <f t="shared" si="11"/>
        <v>0</v>
      </c>
    </row>
    <row r="115" spans="1:12" ht="28.5" thickBot="1">
      <c r="A115" s="76"/>
      <c r="B115" s="71"/>
      <c r="C115" s="13" t="s">
        <v>8</v>
      </c>
      <c r="D115" s="13">
        <v>792</v>
      </c>
      <c r="E115" s="13">
        <v>687</v>
      </c>
      <c r="F115" s="25">
        <f t="shared" si="9"/>
        <v>1479</v>
      </c>
      <c r="G115" s="13">
        <v>234</v>
      </c>
      <c r="H115" s="13">
        <v>201</v>
      </c>
      <c r="I115" s="25">
        <f t="shared" si="10"/>
        <v>435</v>
      </c>
      <c r="J115" s="13">
        <v>68</v>
      </c>
      <c r="K115" s="13">
        <v>32</v>
      </c>
      <c r="L115" s="25">
        <f t="shared" si="11"/>
        <v>100</v>
      </c>
    </row>
    <row r="116" spans="1:12" ht="28.5" thickBot="1">
      <c r="A116" s="76"/>
      <c r="B116" s="71"/>
      <c r="C116" s="13" t="s">
        <v>10</v>
      </c>
      <c r="D116" s="13">
        <v>713</v>
      </c>
      <c r="E116" s="13">
        <v>687</v>
      </c>
      <c r="F116" s="25">
        <f t="shared" si="9"/>
        <v>1400</v>
      </c>
      <c r="G116" s="13">
        <v>203</v>
      </c>
      <c r="H116" s="13">
        <v>169</v>
      </c>
      <c r="I116" s="25">
        <f t="shared" si="10"/>
        <v>372</v>
      </c>
      <c r="J116" s="13">
        <v>38</v>
      </c>
      <c r="K116" s="13">
        <v>62</v>
      </c>
      <c r="L116" s="25">
        <f t="shared" si="11"/>
        <v>100</v>
      </c>
    </row>
    <row r="117" spans="1:12" ht="28.5" thickBot="1">
      <c r="A117" s="76"/>
      <c r="B117" s="71" t="s">
        <v>62</v>
      </c>
      <c r="C117" s="13" t="s">
        <v>7</v>
      </c>
      <c r="D117" s="13">
        <v>1352</v>
      </c>
      <c r="E117" s="13">
        <v>1729</v>
      </c>
      <c r="F117" s="25">
        <f t="shared" si="9"/>
        <v>3081</v>
      </c>
      <c r="G117" s="13">
        <v>310</v>
      </c>
      <c r="H117" s="13">
        <v>303</v>
      </c>
      <c r="I117" s="25">
        <f t="shared" si="10"/>
        <v>613</v>
      </c>
      <c r="J117" s="13">
        <v>138</v>
      </c>
      <c r="K117" s="13">
        <v>164</v>
      </c>
      <c r="L117" s="25">
        <f t="shared" si="11"/>
        <v>302</v>
      </c>
    </row>
    <row r="118" spans="1:12" ht="28.5" thickBot="1">
      <c r="A118" s="76"/>
      <c r="B118" s="71"/>
      <c r="C118" s="13" t="s">
        <v>20</v>
      </c>
      <c r="D118" s="13">
        <v>62</v>
      </c>
      <c r="E118" s="13">
        <v>80</v>
      </c>
      <c r="F118" s="25">
        <f t="shared" si="9"/>
        <v>142</v>
      </c>
      <c r="G118" s="13">
        <v>62</v>
      </c>
      <c r="H118" s="13">
        <v>80</v>
      </c>
      <c r="I118" s="25">
        <f t="shared" si="10"/>
        <v>142</v>
      </c>
      <c r="J118" s="13">
        <v>0</v>
      </c>
      <c r="K118" s="13">
        <v>0</v>
      </c>
      <c r="L118" s="25">
        <f t="shared" si="11"/>
        <v>0</v>
      </c>
    </row>
    <row r="119" spans="1:12" ht="28.5" thickBot="1">
      <c r="A119" s="76"/>
      <c r="B119" s="71"/>
      <c r="C119" s="13" t="s">
        <v>8</v>
      </c>
      <c r="D119" s="13">
        <v>1053</v>
      </c>
      <c r="E119" s="13">
        <v>811</v>
      </c>
      <c r="F119" s="25">
        <f t="shared" si="9"/>
        <v>1864</v>
      </c>
      <c r="G119" s="13">
        <v>283</v>
      </c>
      <c r="H119" s="13">
        <v>238</v>
      </c>
      <c r="I119" s="25">
        <f t="shared" si="10"/>
        <v>521</v>
      </c>
      <c r="J119" s="13">
        <v>85</v>
      </c>
      <c r="K119" s="13">
        <v>66</v>
      </c>
      <c r="L119" s="25">
        <f t="shared" si="11"/>
        <v>151</v>
      </c>
    </row>
    <row r="120" spans="1:12" ht="28.5" thickBot="1">
      <c r="A120" s="76"/>
      <c r="B120" s="71"/>
      <c r="C120" s="13" t="s">
        <v>10</v>
      </c>
      <c r="D120" s="13">
        <v>972</v>
      </c>
      <c r="E120" s="13">
        <v>1177</v>
      </c>
      <c r="F120" s="25">
        <f t="shared" si="9"/>
        <v>2149</v>
      </c>
      <c r="G120" s="13">
        <v>187</v>
      </c>
      <c r="H120" s="13">
        <v>226</v>
      </c>
      <c r="I120" s="25">
        <f t="shared" si="10"/>
        <v>413</v>
      </c>
      <c r="J120" s="13">
        <v>108</v>
      </c>
      <c r="K120" s="13">
        <v>239</v>
      </c>
      <c r="L120" s="25">
        <f t="shared" si="11"/>
        <v>347</v>
      </c>
    </row>
    <row r="121" spans="1:12" ht="28.5" thickBot="1">
      <c r="A121" s="76"/>
      <c r="B121" s="71"/>
      <c r="C121" s="13" t="s">
        <v>11</v>
      </c>
      <c r="D121" s="13">
        <v>223</v>
      </c>
      <c r="E121" s="13">
        <v>498</v>
      </c>
      <c r="F121" s="25">
        <f t="shared" si="9"/>
        <v>721</v>
      </c>
      <c r="G121" s="13">
        <v>58</v>
      </c>
      <c r="H121" s="13">
        <v>176</v>
      </c>
      <c r="I121" s="25">
        <f t="shared" si="10"/>
        <v>234</v>
      </c>
      <c r="J121" s="13">
        <v>0</v>
      </c>
      <c r="K121" s="13">
        <v>0</v>
      </c>
      <c r="L121" s="25">
        <f t="shared" si="11"/>
        <v>0</v>
      </c>
    </row>
    <row r="122" spans="1:12" ht="28.5" thickBot="1">
      <c r="A122" s="76"/>
      <c r="B122" s="13" t="s">
        <v>63</v>
      </c>
      <c r="C122" s="13" t="s">
        <v>7</v>
      </c>
      <c r="D122" s="13">
        <v>468</v>
      </c>
      <c r="E122" s="13">
        <v>792</v>
      </c>
      <c r="F122" s="25">
        <f t="shared" si="9"/>
        <v>1260</v>
      </c>
      <c r="G122" s="13">
        <v>143</v>
      </c>
      <c r="H122" s="13">
        <v>168</v>
      </c>
      <c r="I122" s="25">
        <f t="shared" si="10"/>
        <v>311</v>
      </c>
      <c r="J122" s="13">
        <v>52</v>
      </c>
      <c r="K122" s="13">
        <v>91</v>
      </c>
      <c r="L122" s="25">
        <f t="shared" si="11"/>
        <v>143</v>
      </c>
    </row>
    <row r="123" spans="1:12" ht="28.5" thickBot="1">
      <c r="A123" s="76"/>
      <c r="B123" s="71" t="s">
        <v>64</v>
      </c>
      <c r="C123" s="13" t="s">
        <v>7</v>
      </c>
      <c r="D123" s="13">
        <v>573</v>
      </c>
      <c r="E123" s="13">
        <v>594</v>
      </c>
      <c r="F123" s="25">
        <f t="shared" si="9"/>
        <v>1167</v>
      </c>
      <c r="G123" s="13">
        <v>130</v>
      </c>
      <c r="H123" s="13">
        <v>153</v>
      </c>
      <c r="I123" s="25">
        <f t="shared" si="10"/>
        <v>283</v>
      </c>
      <c r="J123" s="13">
        <v>82</v>
      </c>
      <c r="K123" s="13">
        <v>65</v>
      </c>
      <c r="L123" s="25">
        <f t="shared" si="11"/>
        <v>147</v>
      </c>
    </row>
    <row r="124" spans="1:12" ht="28.5" thickBot="1">
      <c r="A124" s="76"/>
      <c r="B124" s="71"/>
      <c r="C124" s="13" t="s">
        <v>8</v>
      </c>
      <c r="D124" s="13">
        <v>316</v>
      </c>
      <c r="E124" s="13">
        <v>186</v>
      </c>
      <c r="F124" s="25">
        <f t="shared" si="9"/>
        <v>502</v>
      </c>
      <c r="G124" s="13">
        <v>103</v>
      </c>
      <c r="H124" s="13">
        <v>66</v>
      </c>
      <c r="I124" s="25">
        <f t="shared" si="10"/>
        <v>169</v>
      </c>
      <c r="J124" s="13">
        <v>26</v>
      </c>
      <c r="K124" s="13">
        <v>8</v>
      </c>
      <c r="L124" s="25">
        <f t="shared" si="11"/>
        <v>34</v>
      </c>
    </row>
    <row r="125" spans="1:12" ht="28.5" thickBot="1">
      <c r="A125" s="76"/>
      <c r="B125" s="78" t="s">
        <v>338</v>
      </c>
      <c r="C125" s="26" t="s">
        <v>7</v>
      </c>
      <c r="D125" s="26">
        <f>D82+D83+D84+D93+D99+D105+D107+D109+D112+D113+D114+D117+D118+D122+D123</f>
        <v>15311</v>
      </c>
      <c r="E125" s="26">
        <f>E82+E83+E84+E93+E99+E105+E107+E109+E112+E113+E114+E117+E118+E122+E123</f>
        <v>26478</v>
      </c>
      <c r="F125" s="25">
        <f t="shared" si="9"/>
        <v>41789</v>
      </c>
      <c r="G125" s="26">
        <f>G82+G83+G84+G93+G99+G105+G107+G109+G112+G113+G114+G117+G118+G122+G123</f>
        <v>3219</v>
      </c>
      <c r="H125" s="26">
        <f>H82+H83+H84+H93+H99+H105+H107+H109+H112+H113+H114+H117+H118+H122+H123</f>
        <v>5583</v>
      </c>
      <c r="I125" s="25">
        <f t="shared" si="10"/>
        <v>8802</v>
      </c>
      <c r="J125" s="26">
        <f>J82+J83+J84+J93+J99+J105+J107+J109+J112+J113+J114+J117+J118+J122+J123</f>
        <v>1024</v>
      </c>
      <c r="K125" s="26">
        <f>K82+K83+K84+K93+K99+K105+K107+K109+K112+K113+K114+K117+K118+K122+K123</f>
        <v>2153</v>
      </c>
      <c r="L125" s="25">
        <f t="shared" si="11"/>
        <v>3177</v>
      </c>
    </row>
    <row r="126" spans="1:12" ht="28.5" thickBot="1">
      <c r="A126" s="76"/>
      <c r="B126" s="79"/>
      <c r="C126" s="26" t="s">
        <v>8</v>
      </c>
      <c r="D126" s="26">
        <f>D85+D87+D94+D100+D106+D110+D115+D119+D124</f>
        <v>9655</v>
      </c>
      <c r="E126" s="26">
        <f>E85+E87+E94+E100+E106+E110+E115+E119+E124</f>
        <v>12184</v>
      </c>
      <c r="F126" s="25">
        <f t="shared" si="9"/>
        <v>21839</v>
      </c>
      <c r="G126" s="26">
        <f>G85+G87+G94+G100+G106+G110+G115+G119+G124</f>
        <v>2422</v>
      </c>
      <c r="H126" s="26">
        <f>H85+H87+H94+H100+H106+H110+H115+H119+H124</f>
        <v>3067</v>
      </c>
      <c r="I126" s="25">
        <f t="shared" si="10"/>
        <v>5489</v>
      </c>
      <c r="J126" s="26">
        <f>J85+J87+J94+J100+J106+J110+J115+J119+J124</f>
        <v>730</v>
      </c>
      <c r="K126" s="26">
        <f>K85+K87+K94+K100+K106+K110+K115+K119+K124</f>
        <v>811</v>
      </c>
      <c r="L126" s="25">
        <f t="shared" si="11"/>
        <v>1541</v>
      </c>
    </row>
    <row r="127" spans="1:12" ht="28.5" thickBot="1">
      <c r="A127" s="76"/>
      <c r="B127" s="79"/>
      <c r="C127" s="26" t="s">
        <v>10</v>
      </c>
      <c r="D127" s="26">
        <f>D90+D91+D95+D96+D101+D102+D111+D116+D120</f>
        <v>6812</v>
      </c>
      <c r="E127" s="26">
        <f>E90+E91+E95+E96+E101+E102+E111+E116+E120</f>
        <v>13312</v>
      </c>
      <c r="F127" s="25">
        <f t="shared" si="9"/>
        <v>20124</v>
      </c>
      <c r="G127" s="26">
        <f>G90+G91+G95+G96+G101+G102+G111+G116+G120</f>
        <v>1805</v>
      </c>
      <c r="H127" s="26">
        <f>H90+H91+H95+H96+H101+H102+H111+H116+H120</f>
        <v>2931</v>
      </c>
      <c r="I127" s="25">
        <f t="shared" si="10"/>
        <v>4736</v>
      </c>
      <c r="J127" s="26">
        <f>J90+J91+J95+J96+J101+J102+J111+J116+J120</f>
        <v>412</v>
      </c>
      <c r="K127" s="26">
        <f>K90+K91+K95+K96+K101+K102+K111+K116+K120</f>
        <v>1256</v>
      </c>
      <c r="L127" s="25">
        <f t="shared" si="11"/>
        <v>1668</v>
      </c>
    </row>
    <row r="128" spans="1:12" ht="28.5" thickBot="1">
      <c r="A128" s="76"/>
      <c r="B128" s="79"/>
      <c r="C128" s="26" t="s">
        <v>11</v>
      </c>
      <c r="D128" s="26">
        <f>D92+D97+D103+D108+D121</f>
        <v>4098</v>
      </c>
      <c r="E128" s="26">
        <f>E92+E97+E103+E108+E121</f>
        <v>8761</v>
      </c>
      <c r="F128" s="25">
        <f t="shared" si="9"/>
        <v>12859</v>
      </c>
      <c r="G128" s="26">
        <f>G92+G97+G103+G108+G121</f>
        <v>890</v>
      </c>
      <c r="H128" s="26">
        <f>H92+H97+H103+H108+H121</f>
        <v>1825</v>
      </c>
      <c r="I128" s="25">
        <f t="shared" si="10"/>
        <v>2715</v>
      </c>
      <c r="J128" s="26">
        <f>J92+J97+J103+J108+J121</f>
        <v>289</v>
      </c>
      <c r="K128" s="26">
        <f>K92+K97+K103+K108+K121</f>
        <v>738</v>
      </c>
      <c r="L128" s="25">
        <f t="shared" si="11"/>
        <v>1027</v>
      </c>
    </row>
    <row r="129" spans="1:12" ht="28.5" thickBot="1">
      <c r="A129" s="77"/>
      <c r="B129" s="80"/>
      <c r="C129" s="26" t="s">
        <v>44</v>
      </c>
      <c r="D129" s="26">
        <f>D86+D88+D89+D98+D104</f>
        <v>1596</v>
      </c>
      <c r="E129" s="26">
        <f>E86+E88+E89+E98+E104</f>
        <v>2044</v>
      </c>
      <c r="F129" s="25">
        <f t="shared" si="9"/>
        <v>3640</v>
      </c>
      <c r="G129" s="26">
        <f>G86+G88+G89+G98+G104</f>
        <v>415</v>
      </c>
      <c r="H129" s="26">
        <f>H86+H88+H89+H98+H104</f>
        <v>702</v>
      </c>
      <c r="I129" s="25">
        <f t="shared" si="10"/>
        <v>1117</v>
      </c>
      <c r="J129" s="26">
        <f>J86+J88+J89+J98+J104</f>
        <v>35</v>
      </c>
      <c r="K129" s="26">
        <f>K86+K88+K89+K98+K104</f>
        <v>42</v>
      </c>
      <c r="L129" s="25">
        <f t="shared" si="11"/>
        <v>77</v>
      </c>
    </row>
    <row r="130" spans="1:12" ht="28.5" thickBot="1">
      <c r="A130" s="91" t="s">
        <v>35</v>
      </c>
      <c r="B130" s="92"/>
      <c r="C130" s="13" t="s">
        <v>7</v>
      </c>
      <c r="D130" s="13">
        <v>9454</v>
      </c>
      <c r="E130" s="13">
        <v>4638</v>
      </c>
      <c r="F130" s="25">
        <f t="shared" si="9"/>
        <v>14092</v>
      </c>
      <c r="G130" s="13">
        <v>1066</v>
      </c>
      <c r="H130" s="13">
        <v>849</v>
      </c>
      <c r="I130" s="25">
        <f t="shared" si="10"/>
        <v>1915</v>
      </c>
      <c r="J130" s="13">
        <v>1383</v>
      </c>
      <c r="K130" s="13">
        <v>650</v>
      </c>
      <c r="L130" s="25">
        <f t="shared" si="11"/>
        <v>2033</v>
      </c>
    </row>
    <row r="131" spans="1:12" ht="28.5" thickBot="1">
      <c r="A131" s="93"/>
      <c r="B131" s="94"/>
      <c r="C131" s="13" t="s">
        <v>8</v>
      </c>
      <c r="D131" s="13">
        <v>8821</v>
      </c>
      <c r="E131" s="13">
        <v>2334</v>
      </c>
      <c r="F131" s="25">
        <f t="shared" si="9"/>
        <v>11155</v>
      </c>
      <c r="G131" s="13">
        <v>1216</v>
      </c>
      <c r="H131" s="13">
        <v>374</v>
      </c>
      <c r="I131" s="25">
        <f t="shared" si="10"/>
        <v>1590</v>
      </c>
      <c r="J131" s="13">
        <v>597</v>
      </c>
      <c r="K131" s="13">
        <v>169</v>
      </c>
      <c r="L131" s="25">
        <f t="shared" si="11"/>
        <v>766</v>
      </c>
    </row>
    <row r="132" spans="1:12" ht="28.5" thickBot="1">
      <c r="A132" s="93"/>
      <c r="B132" s="94"/>
      <c r="C132" s="13" t="s">
        <v>9</v>
      </c>
      <c r="D132" s="13">
        <v>279</v>
      </c>
      <c r="E132" s="13">
        <v>122</v>
      </c>
      <c r="F132" s="25">
        <f t="shared" ref="F132:F162" si="12">D132+E132</f>
        <v>401</v>
      </c>
      <c r="G132" s="13">
        <v>279</v>
      </c>
      <c r="H132" s="13">
        <v>122</v>
      </c>
      <c r="I132" s="25">
        <f t="shared" ref="I132:I162" si="13">G132+H132</f>
        <v>401</v>
      </c>
      <c r="J132" s="13">
        <v>0</v>
      </c>
      <c r="K132" s="13">
        <v>0</v>
      </c>
      <c r="L132" s="25">
        <f t="shared" ref="L132:L162" si="14">J132+K132</f>
        <v>0</v>
      </c>
    </row>
    <row r="133" spans="1:12" ht="28.5" thickBot="1">
      <c r="A133" s="93"/>
      <c r="B133" s="94"/>
      <c r="C133" s="13" t="s">
        <v>28</v>
      </c>
      <c r="D133" s="13">
        <v>273</v>
      </c>
      <c r="E133" s="13">
        <v>88</v>
      </c>
      <c r="F133" s="25">
        <f t="shared" si="12"/>
        <v>361</v>
      </c>
      <c r="G133" s="13">
        <v>273</v>
      </c>
      <c r="H133" s="13">
        <v>88</v>
      </c>
      <c r="I133" s="25">
        <f t="shared" si="13"/>
        <v>361</v>
      </c>
      <c r="J133" s="13">
        <v>0</v>
      </c>
      <c r="K133" s="13">
        <v>0</v>
      </c>
      <c r="L133" s="25">
        <f t="shared" si="14"/>
        <v>0</v>
      </c>
    </row>
    <row r="134" spans="1:12" ht="28.5" thickBot="1">
      <c r="A134" s="95"/>
      <c r="B134" s="96"/>
      <c r="C134" s="13" t="s">
        <v>10</v>
      </c>
      <c r="D134" s="13">
        <v>231</v>
      </c>
      <c r="E134" s="13">
        <v>121</v>
      </c>
      <c r="F134" s="25">
        <f t="shared" si="12"/>
        <v>352</v>
      </c>
      <c r="G134" s="13">
        <v>231</v>
      </c>
      <c r="H134" s="13">
        <v>121</v>
      </c>
      <c r="I134" s="25">
        <f t="shared" si="13"/>
        <v>352</v>
      </c>
      <c r="J134" s="13">
        <v>0</v>
      </c>
      <c r="K134" s="13">
        <v>0</v>
      </c>
      <c r="L134" s="25">
        <f t="shared" si="14"/>
        <v>0</v>
      </c>
    </row>
    <row r="135" spans="1:12" ht="28.5" thickBot="1">
      <c r="A135" s="91" t="s">
        <v>31</v>
      </c>
      <c r="B135" s="92"/>
      <c r="C135" s="13" t="s">
        <v>7</v>
      </c>
      <c r="D135" s="13">
        <v>1250</v>
      </c>
      <c r="E135" s="13">
        <v>5636</v>
      </c>
      <c r="F135" s="25">
        <f t="shared" si="12"/>
        <v>6886</v>
      </c>
      <c r="G135" s="13">
        <v>302</v>
      </c>
      <c r="H135" s="13">
        <v>1526</v>
      </c>
      <c r="I135" s="25">
        <f t="shared" si="13"/>
        <v>1828</v>
      </c>
      <c r="J135" s="13">
        <v>321</v>
      </c>
      <c r="K135" s="13">
        <v>512</v>
      </c>
      <c r="L135" s="25">
        <f t="shared" si="14"/>
        <v>833</v>
      </c>
    </row>
    <row r="136" spans="1:12" ht="28.5" thickBot="1">
      <c r="A136" s="93"/>
      <c r="B136" s="94"/>
      <c r="C136" s="13" t="s">
        <v>20</v>
      </c>
      <c r="D136" s="13">
        <v>21</v>
      </c>
      <c r="E136" s="13">
        <v>128</v>
      </c>
      <c r="F136" s="25">
        <f t="shared" si="12"/>
        <v>149</v>
      </c>
      <c r="G136" s="13">
        <v>21</v>
      </c>
      <c r="H136" s="13">
        <v>128</v>
      </c>
      <c r="I136" s="25">
        <f t="shared" si="13"/>
        <v>149</v>
      </c>
      <c r="J136" s="13">
        <v>0</v>
      </c>
      <c r="K136" s="13">
        <v>0</v>
      </c>
      <c r="L136" s="25">
        <f t="shared" si="14"/>
        <v>0</v>
      </c>
    </row>
    <row r="137" spans="1:12" ht="28.5" thickBot="1">
      <c r="A137" s="93"/>
      <c r="B137" s="94"/>
      <c r="C137" s="13" t="s">
        <v>27</v>
      </c>
      <c r="D137" s="13">
        <v>37</v>
      </c>
      <c r="E137" s="13">
        <v>202</v>
      </c>
      <c r="F137" s="25">
        <f t="shared" si="12"/>
        <v>239</v>
      </c>
      <c r="G137" s="13">
        <v>37</v>
      </c>
      <c r="H137" s="13">
        <v>202</v>
      </c>
      <c r="I137" s="25">
        <f t="shared" si="13"/>
        <v>239</v>
      </c>
      <c r="J137" s="13">
        <v>0</v>
      </c>
      <c r="K137" s="13">
        <v>0</v>
      </c>
      <c r="L137" s="25">
        <f t="shared" si="14"/>
        <v>0</v>
      </c>
    </row>
    <row r="138" spans="1:12" ht="28.5" thickBot="1">
      <c r="A138" s="93"/>
      <c r="B138" s="94"/>
      <c r="C138" s="13" t="s">
        <v>8</v>
      </c>
      <c r="D138" s="13">
        <v>741</v>
      </c>
      <c r="E138" s="13">
        <v>2556</v>
      </c>
      <c r="F138" s="25">
        <f t="shared" si="12"/>
        <v>3297</v>
      </c>
      <c r="G138" s="13">
        <v>217</v>
      </c>
      <c r="H138" s="13">
        <v>754</v>
      </c>
      <c r="I138" s="25">
        <f t="shared" si="13"/>
        <v>971</v>
      </c>
      <c r="J138" s="13">
        <v>77</v>
      </c>
      <c r="K138" s="13">
        <v>337</v>
      </c>
      <c r="L138" s="25">
        <f t="shared" si="14"/>
        <v>414</v>
      </c>
    </row>
    <row r="139" spans="1:12" ht="28.5" thickBot="1">
      <c r="A139" s="93"/>
      <c r="B139" s="94"/>
      <c r="C139" s="13" t="s">
        <v>9</v>
      </c>
      <c r="D139" s="13">
        <v>105</v>
      </c>
      <c r="E139" s="13">
        <v>284</v>
      </c>
      <c r="F139" s="25">
        <f t="shared" si="12"/>
        <v>389</v>
      </c>
      <c r="G139" s="13">
        <v>41</v>
      </c>
      <c r="H139" s="13">
        <v>151</v>
      </c>
      <c r="I139" s="25">
        <f t="shared" si="13"/>
        <v>192</v>
      </c>
      <c r="J139" s="13">
        <v>0</v>
      </c>
      <c r="K139" s="13">
        <v>0</v>
      </c>
      <c r="L139" s="25">
        <f t="shared" si="14"/>
        <v>0</v>
      </c>
    </row>
    <row r="140" spans="1:12" ht="28.5" thickBot="1">
      <c r="A140" s="93"/>
      <c r="B140" s="94"/>
      <c r="C140" s="13" t="s">
        <v>28</v>
      </c>
      <c r="D140" s="13">
        <v>20</v>
      </c>
      <c r="E140" s="13">
        <v>87</v>
      </c>
      <c r="F140" s="25">
        <f t="shared" si="12"/>
        <v>107</v>
      </c>
      <c r="G140" s="13">
        <v>20</v>
      </c>
      <c r="H140" s="13">
        <v>87</v>
      </c>
      <c r="I140" s="25">
        <f t="shared" si="13"/>
        <v>107</v>
      </c>
      <c r="J140" s="13">
        <v>0</v>
      </c>
      <c r="K140" s="13">
        <v>0</v>
      </c>
      <c r="L140" s="25">
        <f t="shared" si="14"/>
        <v>0</v>
      </c>
    </row>
    <row r="141" spans="1:12" ht="28.5" thickBot="1">
      <c r="A141" s="93"/>
      <c r="B141" s="94"/>
      <c r="C141" s="13" t="s">
        <v>29</v>
      </c>
      <c r="D141" s="13">
        <v>36</v>
      </c>
      <c r="E141" s="13">
        <v>83</v>
      </c>
      <c r="F141" s="25">
        <f t="shared" si="12"/>
        <v>119</v>
      </c>
      <c r="G141" s="13">
        <v>36</v>
      </c>
      <c r="H141" s="13">
        <v>83</v>
      </c>
      <c r="I141" s="25">
        <f t="shared" si="13"/>
        <v>119</v>
      </c>
      <c r="J141" s="13">
        <v>0</v>
      </c>
      <c r="K141" s="13">
        <v>0</v>
      </c>
      <c r="L141" s="25">
        <f t="shared" si="14"/>
        <v>0</v>
      </c>
    </row>
    <row r="142" spans="1:12" ht="28.5" thickBot="1">
      <c r="A142" s="93"/>
      <c r="B142" s="94"/>
      <c r="C142" s="13" t="s">
        <v>21</v>
      </c>
      <c r="D142" s="13">
        <v>34</v>
      </c>
      <c r="E142" s="13">
        <v>123</v>
      </c>
      <c r="F142" s="25">
        <f t="shared" si="12"/>
        <v>157</v>
      </c>
      <c r="G142" s="13">
        <v>34</v>
      </c>
      <c r="H142" s="13">
        <v>123</v>
      </c>
      <c r="I142" s="25">
        <f t="shared" si="13"/>
        <v>157</v>
      </c>
      <c r="J142" s="13">
        <v>0</v>
      </c>
      <c r="K142" s="13">
        <v>0</v>
      </c>
      <c r="L142" s="25">
        <f t="shared" si="14"/>
        <v>0</v>
      </c>
    </row>
    <row r="143" spans="1:12" ht="28.5" thickBot="1">
      <c r="A143" s="93"/>
      <c r="B143" s="94"/>
      <c r="C143" s="13" t="s">
        <v>10</v>
      </c>
      <c r="D143" s="13">
        <v>684</v>
      </c>
      <c r="E143" s="13">
        <v>4194</v>
      </c>
      <c r="F143" s="25">
        <f t="shared" si="12"/>
        <v>4878</v>
      </c>
      <c r="G143" s="13">
        <v>80</v>
      </c>
      <c r="H143" s="13">
        <v>738</v>
      </c>
      <c r="I143" s="25">
        <f t="shared" si="13"/>
        <v>818</v>
      </c>
      <c r="J143" s="13">
        <v>151</v>
      </c>
      <c r="K143" s="13">
        <v>903</v>
      </c>
      <c r="L143" s="25">
        <f t="shared" si="14"/>
        <v>1054</v>
      </c>
    </row>
    <row r="144" spans="1:12" ht="28.5" thickBot="1">
      <c r="A144" s="93"/>
      <c r="B144" s="94"/>
      <c r="C144" s="13" t="s">
        <v>30</v>
      </c>
      <c r="D144" s="13">
        <v>0</v>
      </c>
      <c r="E144" s="13">
        <v>0</v>
      </c>
      <c r="F144" s="25">
        <f t="shared" si="12"/>
        <v>0</v>
      </c>
      <c r="G144" s="13">
        <v>0</v>
      </c>
      <c r="H144" s="13">
        <v>0</v>
      </c>
      <c r="I144" s="25">
        <f t="shared" si="13"/>
        <v>0</v>
      </c>
      <c r="J144" s="13">
        <v>0</v>
      </c>
      <c r="K144" s="13">
        <v>0</v>
      </c>
      <c r="L144" s="25">
        <f t="shared" si="14"/>
        <v>0</v>
      </c>
    </row>
    <row r="145" spans="1:12" ht="28.5" thickBot="1">
      <c r="A145" s="93"/>
      <c r="B145" s="94"/>
      <c r="C145" s="13" t="s">
        <v>11</v>
      </c>
      <c r="D145" s="13">
        <v>496</v>
      </c>
      <c r="E145" s="13">
        <v>3025</v>
      </c>
      <c r="F145" s="25">
        <f t="shared" si="12"/>
        <v>3521</v>
      </c>
      <c r="G145" s="13">
        <v>46</v>
      </c>
      <c r="H145" s="13">
        <v>522</v>
      </c>
      <c r="I145" s="25">
        <f t="shared" si="13"/>
        <v>568</v>
      </c>
      <c r="J145" s="13">
        <v>99</v>
      </c>
      <c r="K145" s="13">
        <v>576</v>
      </c>
      <c r="L145" s="25">
        <f t="shared" si="14"/>
        <v>675</v>
      </c>
    </row>
    <row r="146" spans="1:12" ht="28.5" thickBot="1">
      <c r="A146" s="95"/>
      <c r="B146" s="96"/>
      <c r="C146" s="13" t="s">
        <v>34</v>
      </c>
      <c r="D146" s="13">
        <v>23</v>
      </c>
      <c r="E146" s="13">
        <v>132</v>
      </c>
      <c r="F146" s="25">
        <f t="shared" si="12"/>
        <v>155</v>
      </c>
      <c r="G146" s="13">
        <v>23</v>
      </c>
      <c r="H146" s="13">
        <v>132</v>
      </c>
      <c r="I146" s="25">
        <f t="shared" si="13"/>
        <v>155</v>
      </c>
      <c r="J146" s="13">
        <v>0</v>
      </c>
      <c r="K146" s="13">
        <v>0</v>
      </c>
      <c r="L146" s="25">
        <f t="shared" si="14"/>
        <v>0</v>
      </c>
    </row>
    <row r="147" spans="1:12" ht="28.5" thickBot="1">
      <c r="A147" s="72" t="s">
        <v>40</v>
      </c>
      <c r="B147" s="73"/>
      <c r="C147" s="13" t="s">
        <v>7</v>
      </c>
      <c r="D147" s="13">
        <v>4876</v>
      </c>
      <c r="E147" s="13">
        <v>4257</v>
      </c>
      <c r="F147" s="25">
        <f t="shared" si="12"/>
        <v>9133</v>
      </c>
      <c r="G147" s="13">
        <v>750</v>
      </c>
      <c r="H147" s="13">
        <v>837</v>
      </c>
      <c r="I147" s="25">
        <f t="shared" si="13"/>
        <v>1587</v>
      </c>
      <c r="J147" s="13">
        <v>473</v>
      </c>
      <c r="K147" s="13">
        <v>328</v>
      </c>
      <c r="L147" s="25">
        <f t="shared" si="14"/>
        <v>801</v>
      </c>
    </row>
    <row r="148" spans="1:12" ht="28.5" thickBot="1">
      <c r="A148" s="91" t="s">
        <v>33</v>
      </c>
      <c r="B148" s="92"/>
      <c r="C148" s="13" t="s">
        <v>7</v>
      </c>
      <c r="D148" s="13">
        <v>6937</v>
      </c>
      <c r="E148" s="13">
        <v>4205</v>
      </c>
      <c r="F148" s="25">
        <f t="shared" si="12"/>
        <v>11142</v>
      </c>
      <c r="G148" s="13">
        <v>1099</v>
      </c>
      <c r="H148" s="13">
        <v>769</v>
      </c>
      <c r="I148" s="25">
        <f t="shared" si="13"/>
        <v>1868</v>
      </c>
      <c r="J148" s="13">
        <v>940</v>
      </c>
      <c r="K148" s="13">
        <v>674</v>
      </c>
      <c r="L148" s="25">
        <f t="shared" si="14"/>
        <v>1614</v>
      </c>
    </row>
    <row r="149" spans="1:12" ht="28.5" thickBot="1">
      <c r="A149" s="93"/>
      <c r="B149" s="94"/>
      <c r="C149" s="13" t="s">
        <v>27</v>
      </c>
      <c r="D149" s="13">
        <v>145</v>
      </c>
      <c r="E149" s="13">
        <v>53</v>
      </c>
      <c r="F149" s="25">
        <f t="shared" si="12"/>
        <v>198</v>
      </c>
      <c r="G149" s="13">
        <v>145</v>
      </c>
      <c r="H149" s="13">
        <v>53</v>
      </c>
      <c r="I149" s="25">
        <f t="shared" si="13"/>
        <v>198</v>
      </c>
      <c r="J149" s="13">
        <v>0</v>
      </c>
      <c r="K149" s="13">
        <v>0</v>
      </c>
      <c r="L149" s="25">
        <f t="shared" si="14"/>
        <v>0</v>
      </c>
    </row>
    <row r="150" spans="1:12" ht="28.5" thickBot="1">
      <c r="A150" s="93"/>
      <c r="B150" s="94"/>
      <c r="C150" s="13" t="s">
        <v>8</v>
      </c>
      <c r="D150" s="13">
        <v>3994</v>
      </c>
      <c r="E150" s="13">
        <v>1751</v>
      </c>
      <c r="F150" s="25">
        <f t="shared" si="12"/>
        <v>5745</v>
      </c>
      <c r="G150" s="13">
        <v>758</v>
      </c>
      <c r="H150" s="13">
        <v>304</v>
      </c>
      <c r="I150" s="25">
        <f t="shared" si="13"/>
        <v>1062</v>
      </c>
      <c r="J150" s="13">
        <v>551</v>
      </c>
      <c r="K150" s="13">
        <v>275</v>
      </c>
      <c r="L150" s="25">
        <f t="shared" si="14"/>
        <v>826</v>
      </c>
    </row>
    <row r="151" spans="1:12" ht="28.5" thickBot="1">
      <c r="A151" s="93"/>
      <c r="B151" s="94"/>
      <c r="C151" s="13" t="s">
        <v>9</v>
      </c>
      <c r="D151" s="13">
        <v>0</v>
      </c>
      <c r="E151" s="13">
        <v>0</v>
      </c>
      <c r="F151" s="25">
        <f t="shared" si="12"/>
        <v>0</v>
      </c>
      <c r="G151" s="13">
        <v>0</v>
      </c>
      <c r="H151" s="13">
        <v>0</v>
      </c>
      <c r="I151" s="25">
        <f t="shared" si="13"/>
        <v>0</v>
      </c>
      <c r="J151" s="13">
        <v>0</v>
      </c>
      <c r="K151" s="13">
        <v>0</v>
      </c>
      <c r="L151" s="25">
        <f t="shared" si="14"/>
        <v>0</v>
      </c>
    </row>
    <row r="152" spans="1:12" ht="28.5" thickBot="1">
      <c r="A152" s="93"/>
      <c r="B152" s="94"/>
      <c r="C152" s="13" t="s">
        <v>10</v>
      </c>
      <c r="D152" s="13">
        <v>2234</v>
      </c>
      <c r="E152" s="13">
        <v>1272</v>
      </c>
      <c r="F152" s="25">
        <f t="shared" si="12"/>
        <v>3506</v>
      </c>
      <c r="G152" s="13">
        <v>589</v>
      </c>
      <c r="H152" s="13">
        <v>268</v>
      </c>
      <c r="I152" s="25">
        <f t="shared" si="13"/>
        <v>857</v>
      </c>
      <c r="J152" s="13">
        <v>324</v>
      </c>
      <c r="K152" s="13">
        <v>236</v>
      </c>
      <c r="L152" s="25">
        <f t="shared" si="14"/>
        <v>560</v>
      </c>
    </row>
    <row r="153" spans="1:12" ht="28.5" thickBot="1">
      <c r="A153" s="93"/>
      <c r="B153" s="94"/>
      <c r="C153" s="13" t="s">
        <v>30</v>
      </c>
      <c r="D153" s="13">
        <v>123</v>
      </c>
      <c r="E153" s="13">
        <v>76</v>
      </c>
      <c r="F153" s="25">
        <f t="shared" si="12"/>
        <v>199</v>
      </c>
      <c r="G153" s="13">
        <v>123</v>
      </c>
      <c r="H153" s="13">
        <v>76</v>
      </c>
      <c r="I153" s="25">
        <f t="shared" si="13"/>
        <v>199</v>
      </c>
      <c r="J153" s="13">
        <v>0</v>
      </c>
      <c r="K153" s="13">
        <v>0</v>
      </c>
      <c r="L153" s="25">
        <f t="shared" si="14"/>
        <v>0</v>
      </c>
    </row>
    <row r="154" spans="1:12" ht="28.5" thickBot="1">
      <c r="A154" s="95"/>
      <c r="B154" s="96"/>
      <c r="C154" s="13" t="s">
        <v>34</v>
      </c>
      <c r="D154" s="13">
        <v>80</v>
      </c>
      <c r="E154" s="13">
        <v>48</v>
      </c>
      <c r="F154" s="25">
        <f t="shared" si="12"/>
        <v>128</v>
      </c>
      <c r="G154" s="13">
        <v>80</v>
      </c>
      <c r="H154" s="13">
        <v>48</v>
      </c>
      <c r="I154" s="25">
        <f t="shared" si="13"/>
        <v>128</v>
      </c>
      <c r="J154" s="13">
        <v>0</v>
      </c>
      <c r="K154" s="13">
        <v>0</v>
      </c>
      <c r="L154" s="25">
        <f t="shared" si="14"/>
        <v>0</v>
      </c>
    </row>
    <row r="155" spans="1:12" ht="28.5" thickBot="1">
      <c r="A155" s="72" t="s">
        <v>65</v>
      </c>
      <c r="B155" s="73"/>
      <c r="C155" s="13" t="s">
        <v>7</v>
      </c>
      <c r="D155" s="13">
        <v>372</v>
      </c>
      <c r="E155" s="13">
        <v>477</v>
      </c>
      <c r="F155" s="25">
        <f t="shared" si="12"/>
        <v>849</v>
      </c>
      <c r="G155" s="13">
        <v>56</v>
      </c>
      <c r="H155" s="13">
        <v>92</v>
      </c>
      <c r="I155" s="25">
        <f t="shared" si="13"/>
        <v>148</v>
      </c>
      <c r="J155" s="13">
        <v>66</v>
      </c>
      <c r="K155" s="13">
        <v>93</v>
      </c>
      <c r="L155" s="25">
        <f t="shared" si="14"/>
        <v>159</v>
      </c>
    </row>
    <row r="156" spans="1:12" ht="28.5" thickBot="1">
      <c r="A156" s="72" t="s">
        <v>38</v>
      </c>
      <c r="B156" s="73"/>
      <c r="C156" s="13" t="s">
        <v>7</v>
      </c>
      <c r="D156" s="13">
        <v>464</v>
      </c>
      <c r="E156" s="13">
        <v>190</v>
      </c>
      <c r="F156" s="25">
        <f t="shared" si="12"/>
        <v>654</v>
      </c>
      <c r="G156" s="13">
        <v>73</v>
      </c>
      <c r="H156" s="13">
        <v>46</v>
      </c>
      <c r="I156" s="25">
        <f t="shared" si="13"/>
        <v>119</v>
      </c>
      <c r="J156" s="13">
        <v>62</v>
      </c>
      <c r="K156" s="13">
        <v>17</v>
      </c>
      <c r="L156" s="25">
        <f t="shared" si="14"/>
        <v>79</v>
      </c>
    </row>
    <row r="157" spans="1:12" ht="28.5" thickBot="1">
      <c r="A157" s="72" t="s">
        <v>43</v>
      </c>
      <c r="B157" s="73"/>
      <c r="C157" s="13" t="s">
        <v>11</v>
      </c>
      <c r="D157" s="13">
        <v>102</v>
      </c>
      <c r="E157" s="13">
        <v>50</v>
      </c>
      <c r="F157" s="25">
        <f t="shared" si="12"/>
        <v>152</v>
      </c>
      <c r="G157" s="13">
        <v>33</v>
      </c>
      <c r="H157" s="13">
        <v>19</v>
      </c>
      <c r="I157" s="25">
        <f t="shared" si="13"/>
        <v>52</v>
      </c>
      <c r="J157" s="13">
        <v>0</v>
      </c>
      <c r="K157" s="13">
        <v>0</v>
      </c>
      <c r="L157" s="25">
        <f t="shared" si="14"/>
        <v>0</v>
      </c>
    </row>
    <row r="158" spans="1:12" ht="28.5" thickBot="1">
      <c r="A158" s="91" t="s">
        <v>42</v>
      </c>
      <c r="B158" s="92"/>
      <c r="C158" s="13" t="s">
        <v>10</v>
      </c>
      <c r="D158" s="13">
        <v>362</v>
      </c>
      <c r="E158" s="13">
        <v>115</v>
      </c>
      <c r="F158" s="25">
        <f t="shared" si="12"/>
        <v>477</v>
      </c>
      <c r="G158" s="13">
        <v>60</v>
      </c>
      <c r="H158" s="13">
        <v>19</v>
      </c>
      <c r="I158" s="25">
        <f t="shared" si="13"/>
        <v>79</v>
      </c>
      <c r="J158" s="13">
        <v>75</v>
      </c>
      <c r="K158" s="13">
        <v>28</v>
      </c>
      <c r="L158" s="25">
        <f t="shared" si="14"/>
        <v>103</v>
      </c>
    </row>
    <row r="159" spans="1:12" ht="28.5" thickBot="1">
      <c r="A159" s="95"/>
      <c r="B159" s="96"/>
      <c r="C159" s="13" t="s">
        <v>34</v>
      </c>
      <c r="D159" s="13">
        <v>38</v>
      </c>
      <c r="E159" s="13">
        <v>10</v>
      </c>
      <c r="F159" s="25">
        <f t="shared" si="12"/>
        <v>48</v>
      </c>
      <c r="G159" s="13">
        <v>38</v>
      </c>
      <c r="H159" s="13">
        <v>10</v>
      </c>
      <c r="I159" s="25">
        <f t="shared" si="13"/>
        <v>48</v>
      </c>
      <c r="J159" s="13">
        <v>0</v>
      </c>
      <c r="K159" s="13">
        <v>0</v>
      </c>
      <c r="L159" s="25">
        <f t="shared" si="14"/>
        <v>0</v>
      </c>
    </row>
    <row r="160" spans="1:12" ht="28.5" thickBot="1">
      <c r="A160" s="72" t="s">
        <v>66</v>
      </c>
      <c r="B160" s="73"/>
      <c r="C160" s="13" t="s">
        <v>11</v>
      </c>
      <c r="D160" s="13">
        <v>79</v>
      </c>
      <c r="E160" s="13">
        <v>114</v>
      </c>
      <c r="F160" s="25">
        <f t="shared" si="12"/>
        <v>193</v>
      </c>
      <c r="G160" s="13">
        <v>79</v>
      </c>
      <c r="H160" s="13">
        <v>114</v>
      </c>
      <c r="I160" s="25">
        <f t="shared" si="13"/>
        <v>193</v>
      </c>
      <c r="J160" s="13">
        <v>0</v>
      </c>
      <c r="K160" s="13">
        <v>0</v>
      </c>
      <c r="L160" s="25">
        <f t="shared" si="14"/>
        <v>0</v>
      </c>
    </row>
    <row r="161" spans="1:13" ht="28.5" thickBot="1">
      <c r="A161" s="72" t="s">
        <v>41</v>
      </c>
      <c r="B161" s="73"/>
      <c r="C161" s="13" t="s">
        <v>11</v>
      </c>
      <c r="D161" s="13">
        <v>41</v>
      </c>
      <c r="E161" s="13">
        <v>56</v>
      </c>
      <c r="F161" s="25">
        <f t="shared" si="12"/>
        <v>97</v>
      </c>
      <c r="G161" s="13">
        <v>41</v>
      </c>
      <c r="H161" s="13">
        <v>56</v>
      </c>
      <c r="I161" s="25">
        <f t="shared" si="13"/>
        <v>97</v>
      </c>
      <c r="J161" s="13">
        <v>0</v>
      </c>
      <c r="K161" s="13">
        <v>0</v>
      </c>
      <c r="L161" s="25">
        <f t="shared" si="14"/>
        <v>0</v>
      </c>
    </row>
    <row r="162" spans="1:13" ht="28.5" thickBot="1">
      <c r="A162" s="82" t="s">
        <v>67</v>
      </c>
      <c r="B162" s="83"/>
      <c r="C162" s="25" t="s">
        <v>7</v>
      </c>
      <c r="D162" s="25">
        <f>D4+D9+D13+D17+D22+D26+D30+D34+D40+D41+D76+D125+D130+D135+D136+D137+D147+D148+D149+D155+D156</f>
        <v>55613</v>
      </c>
      <c r="E162" s="25">
        <f>E4+E9+E13+E17+E22+E26+E30+E34+E40+E41+E76+E125+E130+E135+E136+E137+E147+E148+E149+E155+E156</f>
        <v>56609</v>
      </c>
      <c r="F162" s="25">
        <f t="shared" si="12"/>
        <v>112222</v>
      </c>
      <c r="G162" s="25">
        <f>G4+G9+G13+G17+G22+G26+G30+G34+G40+G41+G76+G125+G130+G135+G136+G137+G147+G148+G149+G155+G156</f>
        <v>9284</v>
      </c>
      <c r="H162" s="25">
        <f>H4+H9+H13+H17+H22+H26+H30+H34+H40+H41+H76+H125+H130+H135+H136+H137+H147+H148+H149+H155+H156</f>
        <v>11961</v>
      </c>
      <c r="I162" s="25">
        <f t="shared" si="13"/>
        <v>21245</v>
      </c>
      <c r="J162" s="25">
        <f>J4+J9+J13+J17+J22+J26+J30+J34+J40+J41+J76+J125+J130+J135+J136+J137+J147+J148+J149+J155+J156</f>
        <v>6550</v>
      </c>
      <c r="K162" s="25">
        <f>K4+K9+K13+K17+K22+K26+K30+K34+K40+K41+K76+K125+K130+K135+K136+K137+K147+K148+K149+K155+K156</f>
        <v>6017</v>
      </c>
      <c r="L162" s="25">
        <f t="shared" si="14"/>
        <v>12567</v>
      </c>
    </row>
    <row r="163" spans="1:13" ht="28.5" thickBot="1">
      <c r="A163" s="84"/>
      <c r="B163" s="85"/>
      <c r="C163" s="25" t="s">
        <v>8</v>
      </c>
      <c r="D163" s="25">
        <f>D150+D142+D138+D131+D126+D77+D47+D44+D42+D35+D31+D27+D23+D18+D14+D10+D5</f>
        <v>36961</v>
      </c>
      <c r="E163" s="25">
        <f t="shared" ref="E163:L163" si="15">E150+E142+E138+E131+E126+E77+E47+E44+E42+E35+E31+E27+E23+E18+E14+E10+E5</f>
        <v>25733</v>
      </c>
      <c r="F163" s="25">
        <f t="shared" si="15"/>
        <v>62694</v>
      </c>
      <c r="G163" s="25">
        <f t="shared" si="15"/>
        <v>7518</v>
      </c>
      <c r="H163" s="25">
        <f t="shared" si="15"/>
        <v>6142</v>
      </c>
      <c r="I163" s="25">
        <f t="shared" si="15"/>
        <v>13660</v>
      </c>
      <c r="J163" s="25">
        <f t="shared" si="15"/>
        <v>3645</v>
      </c>
      <c r="K163" s="25">
        <f t="shared" si="15"/>
        <v>2429</v>
      </c>
      <c r="L163" s="25">
        <f t="shared" si="15"/>
        <v>6074</v>
      </c>
    </row>
    <row r="164" spans="1:13" ht="28.5" thickBot="1">
      <c r="A164" s="84"/>
      <c r="B164" s="85"/>
      <c r="C164" s="25" t="s">
        <v>10</v>
      </c>
      <c r="D164" s="25">
        <f>D7+D11+D15+D20+D24+D28+D32+D36+D45+D48+D78+D81+D127+D134+D143+D144+D152+D153+D158</f>
        <v>18218</v>
      </c>
      <c r="E164" s="25">
        <f>E7+E11+E15+E20+E24+E28+E32+E36+E45+E48+E78+E81+E127+E134+E143+E144+E152+E153+E158</f>
        <v>24234</v>
      </c>
      <c r="F164" s="25">
        <f t="shared" ref="F164:F166" si="16">D164+E164</f>
        <v>42452</v>
      </c>
      <c r="G164" s="25">
        <f>G7+G11+G15+G20+G24+G28+G32+G36+G45+G48+G78+G81+G127+G134+G143+G144+G152+G153+G158</f>
        <v>4644</v>
      </c>
      <c r="H164" s="25">
        <f>H7+H11+H15+H20+H24+H28+H32+H36+H45+H48+H78+H81+H127+H134+H143+H144+H152+H153+H158</f>
        <v>5090</v>
      </c>
      <c r="I164" s="25">
        <f t="shared" ref="I164:I166" si="17">G164+H164</f>
        <v>9734</v>
      </c>
      <c r="J164" s="25">
        <f>J7+J11+J15+J20+J24+J28+J32+J36+J45+J48+J78+J81+J127+J134+J143+J144+J152+J153+J158</f>
        <v>1730</v>
      </c>
      <c r="K164" s="25">
        <f>K7+K11+K15+K20+K24+K28+K32+K36+K45+K48+K78+K81+K127+K134+K143+K144+K152+K153+K158</f>
        <v>3200</v>
      </c>
      <c r="L164" s="25">
        <f t="shared" ref="L164:L166" si="18">J164+K164</f>
        <v>4930</v>
      </c>
    </row>
    <row r="165" spans="1:13" ht="28.5" thickBot="1">
      <c r="A165" s="84"/>
      <c r="B165" s="85"/>
      <c r="C165" s="25" t="s">
        <v>11</v>
      </c>
      <c r="D165" s="25">
        <f>D8+D12+D16+D21+D25+D29+D33+D37+D38+D46+D49+D79+D128+D145+D146+D154+D157+D159+D160+D161</f>
        <v>13939</v>
      </c>
      <c r="E165" s="25">
        <f>E8+E12+E16+E21+E25+E29+E33+E37+E38+E46+E49+E79+E128+E145+E146+E154+E157+E159+E160+E161</f>
        <v>17082</v>
      </c>
      <c r="F165" s="25">
        <f t="shared" si="16"/>
        <v>31021</v>
      </c>
      <c r="G165" s="25">
        <f>G8+G12+G16+G21+G25+G29+G33+G37+G38+G46+G49+G79+G128+G145+G146+G154+G157+G159+G160+G161</f>
        <v>2929</v>
      </c>
      <c r="H165" s="25">
        <f>H8+H12+H16+H21+H25+H29+H33+H37+H38+H46+H49+H79+H128+H145+H146+H154+H157+H159+H160+H161</f>
        <v>3685</v>
      </c>
      <c r="I165" s="25">
        <f t="shared" si="17"/>
        <v>6614</v>
      </c>
      <c r="J165" s="25">
        <f>J8+J12+J16+J21+J25+J29+J33+J37+J38+J46+J49+J79+J128+J145+J146+J154+J157+J159+J160+J161</f>
        <v>1537</v>
      </c>
      <c r="K165" s="25">
        <f>K8+K12+K16+K21+K25+K29+K33+K37+K38+K46+K49+K79+K128+K145+K146+K154+K157+K159+K160+K161</f>
        <v>2070</v>
      </c>
      <c r="L165" s="25">
        <f t="shared" si="18"/>
        <v>3607</v>
      </c>
    </row>
    <row r="166" spans="1:13" ht="28.5" thickBot="1">
      <c r="A166" s="86"/>
      <c r="B166" s="87"/>
      <c r="C166" s="25" t="s">
        <v>44</v>
      </c>
      <c r="D166" s="25">
        <f>D6+D19+D39+D43+D80+D129+D132+D133+D139+D140+D141+D151</f>
        <v>3724</v>
      </c>
      <c r="E166" s="25">
        <f>E6+E19+E39+E43+E80+E129+E132+E133+E139+E140+E141+E151</f>
        <v>3521</v>
      </c>
      <c r="F166" s="25">
        <f t="shared" si="16"/>
        <v>7245</v>
      </c>
      <c r="G166" s="25">
        <f>G6+G19+G39+G43+G80+G129+G132+G133+G139+G140+G141+G151</f>
        <v>1579</v>
      </c>
      <c r="H166" s="25">
        <f>H6+H19+H39+H43+H80+H129+H132+H133+H139+H140+H141+H151</f>
        <v>1507</v>
      </c>
      <c r="I166" s="25">
        <f t="shared" si="17"/>
        <v>3086</v>
      </c>
      <c r="J166" s="25">
        <f>J6+J19+J39+J43+J80+J129+J132+J133+J139+J140+J141+J151</f>
        <v>147</v>
      </c>
      <c r="K166" s="25">
        <f>K6+K19+K39+K43+K80+K129+K132+K133+K139+K140+K141+K151</f>
        <v>112</v>
      </c>
      <c r="L166" s="25">
        <f t="shared" si="18"/>
        <v>259</v>
      </c>
    </row>
    <row r="167" spans="1:13" ht="28.5" thickBot="1">
      <c r="A167" s="88" t="s">
        <v>45</v>
      </c>
      <c r="B167" s="89"/>
      <c r="C167" s="90"/>
      <c r="D167" s="25">
        <f t="shared" ref="D167:L167" si="19">SUM(D162:D166)</f>
        <v>128455</v>
      </c>
      <c r="E167" s="25">
        <f t="shared" si="19"/>
        <v>127179</v>
      </c>
      <c r="F167" s="25">
        <f t="shared" si="19"/>
        <v>255634</v>
      </c>
      <c r="G167" s="25">
        <f t="shared" si="19"/>
        <v>25954</v>
      </c>
      <c r="H167" s="25">
        <f t="shared" si="19"/>
        <v>28385</v>
      </c>
      <c r="I167" s="25">
        <f t="shared" si="19"/>
        <v>54339</v>
      </c>
      <c r="J167" s="25">
        <f t="shared" si="19"/>
        <v>13609</v>
      </c>
      <c r="K167" s="25">
        <f t="shared" si="19"/>
        <v>13828</v>
      </c>
      <c r="L167" s="25">
        <f t="shared" si="19"/>
        <v>27437</v>
      </c>
    </row>
    <row r="168" spans="1:13" customFormat="1" ht="15"/>
    <row r="169" spans="1:13">
      <c r="B169" s="8"/>
      <c r="C169"/>
      <c r="D169"/>
      <c r="E169"/>
      <c r="F169"/>
      <c r="G169"/>
      <c r="H169"/>
      <c r="I169"/>
      <c r="J169"/>
      <c r="K169"/>
      <c r="L169"/>
      <c r="M169"/>
    </row>
    <row r="170" spans="1:13">
      <c r="B170" s="9"/>
    </row>
    <row r="171" spans="1:13">
      <c r="B171" s="9"/>
      <c r="D171" s="3">
        <v>36961</v>
      </c>
      <c r="E171" s="3">
        <v>25733</v>
      </c>
      <c r="F171" s="3">
        <v>62694</v>
      </c>
      <c r="G171" s="3">
        <v>7518</v>
      </c>
      <c r="H171" s="3">
        <v>6142</v>
      </c>
      <c r="I171" s="3">
        <v>13660</v>
      </c>
      <c r="J171" s="3">
        <v>3645</v>
      </c>
      <c r="K171" s="3">
        <v>2429</v>
      </c>
      <c r="L171" s="3">
        <v>6074</v>
      </c>
    </row>
    <row r="172" spans="1:13">
      <c r="B172" s="9"/>
    </row>
    <row r="173" spans="1:13">
      <c r="B173" s="9"/>
    </row>
    <row r="174" spans="1:13">
      <c r="B174" s="9"/>
    </row>
    <row r="175" spans="1:13">
      <c r="B175" s="9"/>
    </row>
    <row r="176" spans="1:13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3">
      <c r="B225" s="4"/>
    </row>
    <row r="226" spans="2:3">
      <c r="B226" s="4"/>
    </row>
    <row r="227" spans="2:3" ht="16.5" thickBot="1">
      <c r="B227" s="4" t="s">
        <v>332</v>
      </c>
    </row>
    <row r="228" spans="2:3" ht="16.5" thickBot="1">
      <c r="B228" s="10" t="s">
        <v>333</v>
      </c>
      <c r="C228" s="6" t="s">
        <v>334</v>
      </c>
    </row>
    <row r="229" spans="2:3" ht="16.5" thickBot="1">
      <c r="B229" s="7" t="s">
        <v>7</v>
      </c>
      <c r="C229" s="5">
        <v>22</v>
      </c>
    </row>
    <row r="230" spans="2:3" ht="16.5" thickBot="1">
      <c r="B230" s="7" t="s">
        <v>8</v>
      </c>
      <c r="C230" s="5">
        <v>18</v>
      </c>
    </row>
    <row r="231" spans="2:3" ht="16.5" thickBot="1">
      <c r="B231" s="7" t="s">
        <v>10</v>
      </c>
      <c r="C231" s="5">
        <v>18</v>
      </c>
    </row>
    <row r="232" spans="2:3" ht="16.5" thickBot="1">
      <c r="B232" s="7" t="s">
        <v>11</v>
      </c>
      <c r="C232" s="5">
        <v>19</v>
      </c>
    </row>
    <row r="233" spans="2:3" ht="16.5" thickBot="1">
      <c r="B233" s="7" t="s">
        <v>44</v>
      </c>
      <c r="C233" s="5">
        <v>14</v>
      </c>
    </row>
    <row r="234" spans="2:3" ht="16.5" thickBot="1">
      <c r="B234" s="7" t="s">
        <v>67</v>
      </c>
      <c r="C234" s="5">
        <v>91</v>
      </c>
    </row>
    <row r="235" spans="2:3">
      <c r="B235" s="4" t="s">
        <v>335</v>
      </c>
    </row>
  </sheetData>
  <autoFilter ref="A2:L167">
    <filterColumn colId="0" showButton="0"/>
    <filterColumn colId="3" showButton="0"/>
    <filterColumn colId="4" showButton="0"/>
    <filterColumn colId="6" showButton="0"/>
    <filterColumn colId="7" showButton="0"/>
    <filterColumn colId="9" showButton="0"/>
    <filterColumn colId="10" showButton="0"/>
  </autoFilter>
  <mergeCells count="50">
    <mergeCell ref="D2:F2"/>
    <mergeCell ref="G2:I2"/>
    <mergeCell ref="J2:L2"/>
    <mergeCell ref="A2:B3"/>
    <mergeCell ref="A13:B16"/>
    <mergeCell ref="A9:B12"/>
    <mergeCell ref="A4:B8"/>
    <mergeCell ref="C2:C3"/>
    <mergeCell ref="B76:B80"/>
    <mergeCell ref="A47:B48"/>
    <mergeCell ref="A162:B166"/>
    <mergeCell ref="A167:C167"/>
    <mergeCell ref="A148:B154"/>
    <mergeCell ref="A147:B147"/>
    <mergeCell ref="A135:B146"/>
    <mergeCell ref="A130:B134"/>
    <mergeCell ref="B107:B108"/>
    <mergeCell ref="B109:B111"/>
    <mergeCell ref="B113:B116"/>
    <mergeCell ref="B117:B121"/>
    <mergeCell ref="B123:B124"/>
    <mergeCell ref="A161:B161"/>
    <mergeCell ref="A160:B160"/>
    <mergeCell ref="A158:B159"/>
    <mergeCell ref="A157:B157"/>
    <mergeCell ref="A156:B156"/>
    <mergeCell ref="A155:B155"/>
    <mergeCell ref="A1:L1"/>
    <mergeCell ref="A50:A80"/>
    <mergeCell ref="A81:B81"/>
    <mergeCell ref="B125:B129"/>
    <mergeCell ref="A82:A129"/>
    <mergeCell ref="B86:B92"/>
    <mergeCell ref="B93:B98"/>
    <mergeCell ref="B99:B104"/>
    <mergeCell ref="B82:B85"/>
    <mergeCell ref="B72:B75"/>
    <mergeCell ref="B67:B71"/>
    <mergeCell ref="B62:B66"/>
    <mergeCell ref="B50:B52"/>
    <mergeCell ref="B53:B55"/>
    <mergeCell ref="A49:B49"/>
    <mergeCell ref="A40:B46"/>
    <mergeCell ref="B56:B61"/>
    <mergeCell ref="A17:B21"/>
    <mergeCell ref="A38:B39"/>
    <mergeCell ref="A34:B37"/>
    <mergeCell ref="A30:B33"/>
    <mergeCell ref="A26:B29"/>
    <mergeCell ref="A22:B2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6"/>
  <sheetViews>
    <sheetView rightToLeft="1" zoomScale="85" zoomScaleNormal="85" workbookViewId="0">
      <selection activeCell="P76" sqref="N1:P76"/>
    </sheetView>
  </sheetViews>
  <sheetFormatPr defaultColWidth="9" defaultRowHeight="27.75"/>
  <cols>
    <col min="1" max="1" width="9" style="14"/>
    <col min="2" max="2" width="20.140625" style="29" customWidth="1"/>
    <col min="3" max="3" width="13.140625" style="14" customWidth="1"/>
    <col min="4" max="16384" width="9" style="14"/>
  </cols>
  <sheetData>
    <row r="1" spans="2:12" s="15" customFormat="1" ht="21.75" customHeight="1">
      <c r="B1" s="98" t="s">
        <v>68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s="15" customFormat="1">
      <c r="B2" s="99" t="s">
        <v>129</v>
      </c>
      <c r="C2" s="99" t="s">
        <v>340</v>
      </c>
      <c r="D2" s="99" t="s">
        <v>69</v>
      </c>
      <c r="E2" s="99"/>
      <c r="F2" s="99"/>
      <c r="G2" s="99" t="s">
        <v>70</v>
      </c>
      <c r="H2" s="99"/>
      <c r="I2" s="99"/>
      <c r="J2" s="99" t="s">
        <v>71</v>
      </c>
      <c r="K2" s="99"/>
      <c r="L2" s="99"/>
    </row>
    <row r="3" spans="2:12" s="15" customFormat="1">
      <c r="B3" s="99"/>
      <c r="C3" s="99"/>
      <c r="D3" s="16" t="s">
        <v>3</v>
      </c>
      <c r="E3" s="16" t="s">
        <v>4</v>
      </c>
      <c r="F3" s="16" t="s">
        <v>5</v>
      </c>
      <c r="G3" s="16" t="s">
        <v>3</v>
      </c>
      <c r="H3" s="16" t="s">
        <v>4</v>
      </c>
      <c r="I3" s="16" t="s">
        <v>5</v>
      </c>
      <c r="J3" s="16" t="s">
        <v>3</v>
      </c>
      <c r="K3" s="16" t="s">
        <v>4</v>
      </c>
      <c r="L3" s="16" t="s">
        <v>5</v>
      </c>
    </row>
    <row r="4" spans="2:12" s="15" customFormat="1">
      <c r="B4" s="98" t="s">
        <v>6</v>
      </c>
      <c r="C4" s="17" t="s">
        <v>7</v>
      </c>
      <c r="D4" s="17">
        <v>0</v>
      </c>
      <c r="E4" s="17">
        <v>0</v>
      </c>
      <c r="F4" s="16">
        <f>D4+E4</f>
        <v>0</v>
      </c>
      <c r="G4" s="17">
        <v>644</v>
      </c>
      <c r="H4" s="17">
        <v>199</v>
      </c>
      <c r="I4" s="16">
        <f>G4+H4</f>
        <v>843</v>
      </c>
      <c r="J4" s="17">
        <v>4</v>
      </c>
      <c r="K4" s="17">
        <v>0</v>
      </c>
      <c r="L4" s="16">
        <f>J4+K4</f>
        <v>4</v>
      </c>
    </row>
    <row r="5" spans="2:12" s="15" customFormat="1">
      <c r="B5" s="98"/>
      <c r="C5" s="17" t="s">
        <v>8</v>
      </c>
      <c r="D5" s="17">
        <v>0</v>
      </c>
      <c r="E5" s="17">
        <v>0</v>
      </c>
      <c r="F5" s="16">
        <f t="shared" ref="F5:F68" si="0">D5+E5</f>
        <v>0</v>
      </c>
      <c r="G5" s="17">
        <v>515</v>
      </c>
      <c r="H5" s="17">
        <v>149</v>
      </c>
      <c r="I5" s="16">
        <f t="shared" ref="I5:I68" si="1">G5+H5</f>
        <v>664</v>
      </c>
      <c r="J5" s="17">
        <v>1</v>
      </c>
      <c r="K5" s="17">
        <v>1</v>
      </c>
      <c r="L5" s="16">
        <f t="shared" ref="L5:L68" si="2">J5+K5</f>
        <v>2</v>
      </c>
    </row>
    <row r="6" spans="2:12" s="15" customFormat="1">
      <c r="B6" s="98"/>
      <c r="C6" s="17" t="s">
        <v>10</v>
      </c>
      <c r="D6" s="17">
        <v>0</v>
      </c>
      <c r="E6" s="17">
        <v>0</v>
      </c>
      <c r="F6" s="16">
        <f t="shared" si="0"/>
        <v>0</v>
      </c>
      <c r="G6" s="17">
        <v>200</v>
      </c>
      <c r="H6" s="17">
        <v>79</v>
      </c>
      <c r="I6" s="16">
        <f t="shared" si="1"/>
        <v>279</v>
      </c>
      <c r="J6" s="17">
        <v>0</v>
      </c>
      <c r="K6" s="17">
        <v>0</v>
      </c>
      <c r="L6" s="16">
        <f t="shared" si="2"/>
        <v>0</v>
      </c>
    </row>
    <row r="7" spans="2:12" s="15" customFormat="1">
      <c r="B7" s="98"/>
      <c r="C7" s="17" t="s">
        <v>11</v>
      </c>
      <c r="D7" s="17">
        <v>0</v>
      </c>
      <c r="E7" s="17">
        <v>0</v>
      </c>
      <c r="F7" s="16">
        <f t="shared" si="0"/>
        <v>0</v>
      </c>
      <c r="G7" s="17">
        <v>9</v>
      </c>
      <c r="H7" s="17">
        <v>1</v>
      </c>
      <c r="I7" s="16">
        <f t="shared" si="1"/>
        <v>10</v>
      </c>
      <c r="J7" s="17">
        <v>0</v>
      </c>
      <c r="K7" s="17">
        <v>0</v>
      </c>
      <c r="L7" s="16">
        <f t="shared" si="2"/>
        <v>0</v>
      </c>
    </row>
    <row r="8" spans="2:12" s="15" customFormat="1">
      <c r="B8" s="98" t="s">
        <v>12</v>
      </c>
      <c r="C8" s="17" t="s">
        <v>7</v>
      </c>
      <c r="D8" s="17">
        <v>136</v>
      </c>
      <c r="E8" s="17">
        <v>48</v>
      </c>
      <c r="F8" s="16">
        <f t="shared" si="0"/>
        <v>184</v>
      </c>
      <c r="G8" s="17">
        <v>53</v>
      </c>
      <c r="H8" s="17">
        <v>24</v>
      </c>
      <c r="I8" s="16">
        <f t="shared" si="1"/>
        <v>77</v>
      </c>
      <c r="J8" s="17">
        <v>19</v>
      </c>
      <c r="K8" s="17">
        <v>6</v>
      </c>
      <c r="L8" s="16">
        <f t="shared" si="2"/>
        <v>25</v>
      </c>
    </row>
    <row r="9" spans="2:12" s="15" customFormat="1">
      <c r="B9" s="98"/>
      <c r="C9" s="17" t="s">
        <v>8</v>
      </c>
      <c r="D9" s="17">
        <v>31</v>
      </c>
      <c r="E9" s="17">
        <v>9</v>
      </c>
      <c r="F9" s="16">
        <f t="shared" si="0"/>
        <v>40</v>
      </c>
      <c r="G9" s="17">
        <v>2</v>
      </c>
      <c r="H9" s="17">
        <v>0</v>
      </c>
      <c r="I9" s="16">
        <f t="shared" si="1"/>
        <v>2</v>
      </c>
      <c r="J9" s="17">
        <v>0</v>
      </c>
      <c r="K9" s="17">
        <v>0</v>
      </c>
      <c r="L9" s="16">
        <f t="shared" si="2"/>
        <v>0</v>
      </c>
    </row>
    <row r="10" spans="2:12" s="15" customFormat="1">
      <c r="B10" s="98"/>
      <c r="C10" s="17" t="s">
        <v>10</v>
      </c>
      <c r="D10" s="17">
        <v>9</v>
      </c>
      <c r="E10" s="17">
        <v>1</v>
      </c>
      <c r="F10" s="16">
        <f t="shared" si="0"/>
        <v>10</v>
      </c>
      <c r="G10" s="17">
        <v>0</v>
      </c>
      <c r="H10" s="17">
        <v>0</v>
      </c>
      <c r="I10" s="16">
        <f t="shared" si="1"/>
        <v>0</v>
      </c>
      <c r="J10" s="17">
        <v>0</v>
      </c>
      <c r="K10" s="17">
        <v>0</v>
      </c>
      <c r="L10" s="16">
        <f t="shared" si="2"/>
        <v>0</v>
      </c>
    </row>
    <row r="11" spans="2:12" s="15" customFormat="1">
      <c r="B11" s="98"/>
      <c r="C11" s="17" t="s">
        <v>11</v>
      </c>
      <c r="D11" s="17">
        <v>33</v>
      </c>
      <c r="E11" s="17">
        <v>11</v>
      </c>
      <c r="F11" s="16">
        <f t="shared" si="0"/>
        <v>44</v>
      </c>
      <c r="G11" s="17">
        <v>1</v>
      </c>
      <c r="H11" s="17">
        <v>0</v>
      </c>
      <c r="I11" s="16">
        <f t="shared" si="1"/>
        <v>1</v>
      </c>
      <c r="J11" s="17">
        <v>0</v>
      </c>
      <c r="K11" s="17">
        <v>0</v>
      </c>
      <c r="L11" s="16">
        <f t="shared" si="2"/>
        <v>0</v>
      </c>
    </row>
    <row r="12" spans="2:12" s="15" customFormat="1">
      <c r="B12" s="98" t="s">
        <v>13</v>
      </c>
      <c r="C12" s="17" t="s">
        <v>7</v>
      </c>
      <c r="D12" s="17">
        <v>165</v>
      </c>
      <c r="E12" s="17">
        <v>61</v>
      </c>
      <c r="F12" s="16">
        <f t="shared" si="0"/>
        <v>226</v>
      </c>
      <c r="G12" s="17">
        <v>47</v>
      </c>
      <c r="H12" s="17">
        <v>31</v>
      </c>
      <c r="I12" s="16">
        <f t="shared" si="1"/>
        <v>78</v>
      </c>
      <c r="J12" s="17">
        <v>1</v>
      </c>
      <c r="K12" s="17">
        <v>5</v>
      </c>
      <c r="L12" s="16">
        <f t="shared" si="2"/>
        <v>6</v>
      </c>
    </row>
    <row r="13" spans="2:12" s="15" customFormat="1">
      <c r="B13" s="98"/>
      <c r="C13" s="17" t="s">
        <v>8</v>
      </c>
      <c r="D13" s="17">
        <v>0</v>
      </c>
      <c r="E13" s="17">
        <v>0</v>
      </c>
      <c r="F13" s="16">
        <f t="shared" si="0"/>
        <v>0</v>
      </c>
      <c r="G13" s="17">
        <v>0</v>
      </c>
      <c r="H13" s="17">
        <v>0</v>
      </c>
      <c r="I13" s="16">
        <f t="shared" si="1"/>
        <v>0</v>
      </c>
      <c r="J13" s="17">
        <v>0</v>
      </c>
      <c r="K13" s="17"/>
      <c r="L13" s="16">
        <f t="shared" si="2"/>
        <v>0</v>
      </c>
    </row>
    <row r="14" spans="2:12" s="15" customFormat="1">
      <c r="B14" s="98"/>
      <c r="C14" s="17" t="s">
        <v>10</v>
      </c>
      <c r="D14" s="17">
        <v>0</v>
      </c>
      <c r="E14" s="17">
        <v>0</v>
      </c>
      <c r="F14" s="16">
        <f t="shared" si="0"/>
        <v>0</v>
      </c>
      <c r="G14" s="17">
        <v>0</v>
      </c>
      <c r="H14" s="17">
        <v>0</v>
      </c>
      <c r="I14" s="16">
        <f t="shared" si="1"/>
        <v>0</v>
      </c>
      <c r="J14" s="17">
        <v>0</v>
      </c>
      <c r="K14" s="17">
        <v>0</v>
      </c>
      <c r="L14" s="16">
        <f t="shared" si="2"/>
        <v>0</v>
      </c>
    </row>
    <row r="15" spans="2:12" s="15" customFormat="1">
      <c r="B15" s="98"/>
      <c r="C15" s="17" t="s">
        <v>11</v>
      </c>
      <c r="D15" s="17">
        <v>0</v>
      </c>
      <c r="E15" s="17">
        <v>0</v>
      </c>
      <c r="F15" s="16">
        <f t="shared" si="0"/>
        <v>0</v>
      </c>
      <c r="G15" s="17">
        <v>0</v>
      </c>
      <c r="H15" s="17">
        <v>0</v>
      </c>
      <c r="I15" s="16">
        <f t="shared" si="1"/>
        <v>0</v>
      </c>
      <c r="J15" s="17">
        <v>0</v>
      </c>
      <c r="K15" s="17"/>
      <c r="L15" s="16">
        <f t="shared" si="2"/>
        <v>0</v>
      </c>
    </row>
    <row r="16" spans="2:12" s="15" customFormat="1">
      <c r="B16" s="98" t="s">
        <v>14</v>
      </c>
      <c r="C16" s="17" t="s">
        <v>7</v>
      </c>
      <c r="D16" s="17">
        <v>128</v>
      </c>
      <c r="E16" s="17">
        <v>71</v>
      </c>
      <c r="F16" s="16">
        <f t="shared" si="0"/>
        <v>199</v>
      </c>
      <c r="G16" s="17">
        <v>25</v>
      </c>
      <c r="H16" s="17">
        <v>17</v>
      </c>
      <c r="I16" s="16">
        <f t="shared" si="1"/>
        <v>42</v>
      </c>
      <c r="J16" s="17">
        <v>10</v>
      </c>
      <c r="K16" s="17">
        <v>2</v>
      </c>
      <c r="L16" s="16">
        <f t="shared" si="2"/>
        <v>12</v>
      </c>
    </row>
    <row r="17" spans="2:12" s="15" customFormat="1">
      <c r="B17" s="98"/>
      <c r="C17" s="17" t="s">
        <v>8</v>
      </c>
      <c r="D17" s="17">
        <v>95</v>
      </c>
      <c r="E17" s="17">
        <v>34</v>
      </c>
      <c r="F17" s="16">
        <f t="shared" si="0"/>
        <v>129</v>
      </c>
      <c r="G17" s="17">
        <v>23</v>
      </c>
      <c r="H17" s="17">
        <v>5</v>
      </c>
      <c r="I17" s="16">
        <f t="shared" si="1"/>
        <v>28</v>
      </c>
      <c r="J17" s="17">
        <v>8</v>
      </c>
      <c r="K17" s="17">
        <v>3</v>
      </c>
      <c r="L17" s="16">
        <f t="shared" si="2"/>
        <v>11</v>
      </c>
    </row>
    <row r="18" spans="2:12" s="15" customFormat="1">
      <c r="B18" s="98"/>
      <c r="C18" s="17" t="s">
        <v>10</v>
      </c>
      <c r="D18" s="17">
        <v>92</v>
      </c>
      <c r="E18" s="17">
        <v>60</v>
      </c>
      <c r="F18" s="16">
        <f t="shared" si="0"/>
        <v>152</v>
      </c>
      <c r="G18" s="17">
        <v>1</v>
      </c>
      <c r="H18" s="17">
        <v>1</v>
      </c>
      <c r="I18" s="16">
        <f t="shared" si="1"/>
        <v>2</v>
      </c>
      <c r="J18" s="17">
        <v>0</v>
      </c>
      <c r="K18" s="17">
        <v>0</v>
      </c>
      <c r="L18" s="16">
        <f t="shared" si="2"/>
        <v>0</v>
      </c>
    </row>
    <row r="19" spans="2:12" s="15" customFormat="1">
      <c r="B19" s="98"/>
      <c r="C19" s="17" t="s">
        <v>11</v>
      </c>
      <c r="D19" s="17">
        <v>109</v>
      </c>
      <c r="E19" s="17">
        <v>69</v>
      </c>
      <c r="F19" s="16">
        <f t="shared" si="0"/>
        <v>178</v>
      </c>
      <c r="G19" s="17">
        <v>7</v>
      </c>
      <c r="H19" s="17">
        <v>9</v>
      </c>
      <c r="I19" s="16">
        <f t="shared" si="1"/>
        <v>16</v>
      </c>
      <c r="J19" s="17">
        <v>2</v>
      </c>
      <c r="K19" s="17">
        <v>1</v>
      </c>
      <c r="L19" s="16">
        <f t="shared" si="2"/>
        <v>3</v>
      </c>
    </row>
    <row r="20" spans="2:12" s="15" customFormat="1">
      <c r="B20" s="98" t="s">
        <v>15</v>
      </c>
      <c r="C20" s="17" t="s">
        <v>7</v>
      </c>
      <c r="D20" s="17">
        <v>35</v>
      </c>
      <c r="E20" s="17">
        <v>50</v>
      </c>
      <c r="F20" s="16">
        <f t="shared" si="0"/>
        <v>85</v>
      </c>
      <c r="G20" s="17">
        <v>3</v>
      </c>
      <c r="H20" s="17">
        <v>5</v>
      </c>
      <c r="I20" s="16">
        <f t="shared" si="1"/>
        <v>8</v>
      </c>
      <c r="J20" s="17">
        <v>3</v>
      </c>
      <c r="K20" s="17">
        <v>1</v>
      </c>
      <c r="L20" s="16">
        <f t="shared" si="2"/>
        <v>4</v>
      </c>
    </row>
    <row r="21" spans="2:12" s="15" customFormat="1">
      <c r="B21" s="98"/>
      <c r="C21" s="17" t="s">
        <v>8</v>
      </c>
      <c r="D21" s="17">
        <v>24</v>
      </c>
      <c r="E21" s="17">
        <v>31</v>
      </c>
      <c r="F21" s="16">
        <f t="shared" si="0"/>
        <v>55</v>
      </c>
      <c r="G21" s="17">
        <v>6</v>
      </c>
      <c r="H21" s="17">
        <v>10</v>
      </c>
      <c r="I21" s="16">
        <f t="shared" si="1"/>
        <v>16</v>
      </c>
      <c r="J21" s="17">
        <v>1</v>
      </c>
      <c r="K21" s="17">
        <v>1</v>
      </c>
      <c r="L21" s="16">
        <f t="shared" si="2"/>
        <v>2</v>
      </c>
    </row>
    <row r="22" spans="2:12" s="15" customFormat="1">
      <c r="B22" s="98"/>
      <c r="C22" s="17" t="s">
        <v>10</v>
      </c>
      <c r="D22" s="17">
        <v>12</v>
      </c>
      <c r="E22" s="17">
        <v>22</v>
      </c>
      <c r="F22" s="16">
        <f t="shared" si="0"/>
        <v>34</v>
      </c>
      <c r="G22" s="17">
        <v>0</v>
      </c>
      <c r="H22" s="17">
        <v>0</v>
      </c>
      <c r="I22" s="16">
        <f t="shared" si="1"/>
        <v>0</v>
      </c>
      <c r="J22" s="17">
        <v>0</v>
      </c>
      <c r="K22" s="17">
        <v>0</v>
      </c>
      <c r="L22" s="16">
        <f t="shared" si="2"/>
        <v>0</v>
      </c>
    </row>
    <row r="23" spans="2:12" s="15" customFormat="1">
      <c r="B23" s="98"/>
      <c r="C23" s="17" t="s">
        <v>11</v>
      </c>
      <c r="D23" s="17">
        <v>23</v>
      </c>
      <c r="E23" s="17">
        <v>28</v>
      </c>
      <c r="F23" s="16">
        <f t="shared" si="0"/>
        <v>51</v>
      </c>
      <c r="G23" s="17">
        <v>9</v>
      </c>
      <c r="H23" s="17">
        <v>2</v>
      </c>
      <c r="I23" s="16">
        <f t="shared" si="1"/>
        <v>11</v>
      </c>
      <c r="J23" s="17">
        <v>0</v>
      </c>
      <c r="K23" s="17">
        <v>0</v>
      </c>
      <c r="L23" s="16">
        <f t="shared" si="2"/>
        <v>0</v>
      </c>
    </row>
    <row r="24" spans="2:12" s="15" customFormat="1">
      <c r="B24" s="98" t="s">
        <v>72</v>
      </c>
      <c r="C24" s="17" t="s">
        <v>7</v>
      </c>
      <c r="D24" s="17">
        <v>0</v>
      </c>
      <c r="E24" s="17">
        <v>0</v>
      </c>
      <c r="F24" s="16">
        <f t="shared" si="0"/>
        <v>0</v>
      </c>
      <c r="G24" s="17">
        <v>0</v>
      </c>
      <c r="H24" s="17">
        <v>0</v>
      </c>
      <c r="I24" s="16">
        <f t="shared" si="1"/>
        <v>0</v>
      </c>
      <c r="J24" s="17">
        <v>0</v>
      </c>
      <c r="K24" s="17">
        <v>0</v>
      </c>
      <c r="L24" s="16">
        <f t="shared" si="2"/>
        <v>0</v>
      </c>
    </row>
    <row r="25" spans="2:12" s="15" customFormat="1">
      <c r="B25" s="98"/>
      <c r="C25" s="17" t="s">
        <v>8</v>
      </c>
      <c r="D25" s="17">
        <v>0</v>
      </c>
      <c r="E25" s="17">
        <v>0</v>
      </c>
      <c r="F25" s="16">
        <f t="shared" si="0"/>
        <v>0</v>
      </c>
      <c r="G25" s="17">
        <v>0</v>
      </c>
      <c r="H25" s="17">
        <v>0</v>
      </c>
      <c r="I25" s="16">
        <f t="shared" si="1"/>
        <v>0</v>
      </c>
      <c r="J25" s="17">
        <v>0</v>
      </c>
      <c r="K25" s="17">
        <v>0</v>
      </c>
      <c r="L25" s="16">
        <f t="shared" si="2"/>
        <v>0</v>
      </c>
    </row>
    <row r="26" spans="2:12" s="15" customFormat="1">
      <c r="B26" s="98"/>
      <c r="C26" s="17" t="s">
        <v>10</v>
      </c>
      <c r="D26" s="17">
        <v>0</v>
      </c>
      <c r="E26" s="17">
        <v>0</v>
      </c>
      <c r="F26" s="16">
        <f t="shared" si="0"/>
        <v>0</v>
      </c>
      <c r="G26" s="17">
        <v>0</v>
      </c>
      <c r="H26" s="17">
        <v>0</v>
      </c>
      <c r="I26" s="16">
        <f t="shared" si="1"/>
        <v>0</v>
      </c>
      <c r="J26" s="17">
        <v>0</v>
      </c>
      <c r="K26" s="17">
        <v>0</v>
      </c>
      <c r="L26" s="16">
        <f t="shared" si="2"/>
        <v>0</v>
      </c>
    </row>
    <row r="27" spans="2:12" s="15" customFormat="1">
      <c r="B27" s="98"/>
      <c r="C27" s="17" t="s">
        <v>11</v>
      </c>
      <c r="D27" s="17">
        <v>0</v>
      </c>
      <c r="E27" s="17">
        <v>0</v>
      </c>
      <c r="F27" s="16">
        <f t="shared" si="0"/>
        <v>0</v>
      </c>
      <c r="G27" s="17">
        <v>0</v>
      </c>
      <c r="H27" s="17">
        <v>0</v>
      </c>
      <c r="I27" s="16">
        <f t="shared" si="1"/>
        <v>0</v>
      </c>
      <c r="J27" s="17">
        <v>0</v>
      </c>
      <c r="K27" s="17">
        <v>0</v>
      </c>
      <c r="L27" s="16">
        <f t="shared" si="2"/>
        <v>0</v>
      </c>
    </row>
    <row r="28" spans="2:12" s="15" customFormat="1">
      <c r="B28" s="98" t="s">
        <v>73</v>
      </c>
      <c r="C28" s="17" t="s">
        <v>7</v>
      </c>
      <c r="D28" s="17">
        <v>134</v>
      </c>
      <c r="E28" s="17">
        <v>21</v>
      </c>
      <c r="F28" s="16">
        <f t="shared" si="0"/>
        <v>155</v>
      </c>
      <c r="G28" s="17">
        <v>34</v>
      </c>
      <c r="H28" s="17">
        <v>10</v>
      </c>
      <c r="I28" s="16">
        <f t="shared" si="1"/>
        <v>44</v>
      </c>
      <c r="J28" s="17">
        <v>13</v>
      </c>
      <c r="K28" s="17">
        <v>1</v>
      </c>
      <c r="L28" s="16">
        <f t="shared" si="2"/>
        <v>14</v>
      </c>
    </row>
    <row r="29" spans="2:12" s="15" customFormat="1">
      <c r="B29" s="98"/>
      <c r="C29" s="17" t="s">
        <v>8</v>
      </c>
      <c r="D29" s="17">
        <v>118</v>
      </c>
      <c r="E29" s="17">
        <v>28</v>
      </c>
      <c r="F29" s="16">
        <f t="shared" si="0"/>
        <v>146</v>
      </c>
      <c r="G29" s="17">
        <v>13</v>
      </c>
      <c r="H29" s="17">
        <v>3</v>
      </c>
      <c r="I29" s="16">
        <f t="shared" si="1"/>
        <v>16</v>
      </c>
      <c r="J29" s="17">
        <v>8</v>
      </c>
      <c r="K29" s="17">
        <v>1</v>
      </c>
      <c r="L29" s="16">
        <f t="shared" si="2"/>
        <v>9</v>
      </c>
    </row>
    <row r="30" spans="2:12" s="15" customFormat="1">
      <c r="B30" s="98"/>
      <c r="C30" s="17" t="s">
        <v>10</v>
      </c>
      <c r="D30" s="17">
        <v>112</v>
      </c>
      <c r="E30" s="17">
        <v>58</v>
      </c>
      <c r="F30" s="16">
        <f t="shared" si="0"/>
        <v>170</v>
      </c>
      <c r="G30" s="17">
        <v>8</v>
      </c>
      <c r="H30" s="17">
        <v>1</v>
      </c>
      <c r="I30" s="16">
        <f t="shared" si="1"/>
        <v>9</v>
      </c>
      <c r="J30" s="17">
        <v>0</v>
      </c>
      <c r="K30" s="17">
        <v>0</v>
      </c>
      <c r="L30" s="16">
        <f t="shared" si="2"/>
        <v>0</v>
      </c>
    </row>
    <row r="31" spans="2:12" s="15" customFormat="1">
      <c r="B31" s="98"/>
      <c r="C31" s="17" t="s">
        <v>11</v>
      </c>
      <c r="D31" s="17">
        <v>115</v>
      </c>
      <c r="E31" s="17">
        <v>16</v>
      </c>
      <c r="F31" s="16">
        <f t="shared" si="0"/>
        <v>131</v>
      </c>
      <c r="G31" s="17">
        <v>7</v>
      </c>
      <c r="H31" s="17">
        <v>1</v>
      </c>
      <c r="I31" s="16">
        <f t="shared" si="1"/>
        <v>8</v>
      </c>
      <c r="J31" s="17">
        <v>0</v>
      </c>
      <c r="K31" s="17">
        <v>0</v>
      </c>
      <c r="L31" s="16">
        <f t="shared" si="2"/>
        <v>0</v>
      </c>
    </row>
    <row r="32" spans="2:12" s="15" customFormat="1">
      <c r="B32" s="98" t="s">
        <v>74</v>
      </c>
      <c r="C32" s="17" t="s">
        <v>7</v>
      </c>
      <c r="D32" s="17">
        <v>141</v>
      </c>
      <c r="E32" s="17">
        <v>23</v>
      </c>
      <c r="F32" s="16">
        <f t="shared" si="0"/>
        <v>164</v>
      </c>
      <c r="G32" s="17">
        <v>22</v>
      </c>
      <c r="H32" s="17">
        <v>4</v>
      </c>
      <c r="I32" s="16">
        <f t="shared" si="1"/>
        <v>26</v>
      </c>
      <c r="J32" s="17">
        <v>5</v>
      </c>
      <c r="K32" s="17">
        <v>1</v>
      </c>
      <c r="L32" s="16">
        <f t="shared" si="2"/>
        <v>6</v>
      </c>
    </row>
    <row r="33" spans="2:12" s="15" customFormat="1">
      <c r="B33" s="98"/>
      <c r="C33" s="17" t="s">
        <v>8</v>
      </c>
      <c r="D33" s="17">
        <v>119</v>
      </c>
      <c r="E33" s="17">
        <v>17</v>
      </c>
      <c r="F33" s="16">
        <f t="shared" si="0"/>
        <v>136</v>
      </c>
      <c r="G33" s="17">
        <v>11</v>
      </c>
      <c r="H33" s="17">
        <v>4</v>
      </c>
      <c r="I33" s="16">
        <f t="shared" si="1"/>
        <v>15</v>
      </c>
      <c r="J33" s="17">
        <v>1</v>
      </c>
      <c r="K33" s="17">
        <v>0</v>
      </c>
      <c r="L33" s="16">
        <f t="shared" si="2"/>
        <v>1</v>
      </c>
    </row>
    <row r="34" spans="2:12" s="15" customFormat="1">
      <c r="B34" s="98"/>
      <c r="C34" s="17" t="s">
        <v>10</v>
      </c>
      <c r="D34" s="17">
        <v>0</v>
      </c>
      <c r="E34" s="17">
        <v>0</v>
      </c>
      <c r="F34" s="16">
        <f t="shared" si="0"/>
        <v>0</v>
      </c>
      <c r="G34" s="17">
        <v>0</v>
      </c>
      <c r="H34" s="17">
        <v>0</v>
      </c>
      <c r="I34" s="16">
        <f t="shared" si="1"/>
        <v>0</v>
      </c>
      <c r="J34" s="17">
        <v>0</v>
      </c>
      <c r="K34" s="17">
        <v>0</v>
      </c>
      <c r="L34" s="16">
        <f t="shared" si="2"/>
        <v>0</v>
      </c>
    </row>
    <row r="35" spans="2:12" s="15" customFormat="1">
      <c r="B35" s="98"/>
      <c r="C35" s="17" t="s">
        <v>11</v>
      </c>
      <c r="D35" s="17">
        <v>0</v>
      </c>
      <c r="E35" s="17">
        <v>0</v>
      </c>
      <c r="F35" s="16">
        <f t="shared" si="0"/>
        <v>0</v>
      </c>
      <c r="G35" s="17">
        <v>0</v>
      </c>
      <c r="H35" s="17">
        <v>0</v>
      </c>
      <c r="I35" s="16">
        <f t="shared" si="1"/>
        <v>0</v>
      </c>
      <c r="J35" s="17">
        <v>0</v>
      </c>
      <c r="K35" s="17">
        <v>0</v>
      </c>
      <c r="L35" s="16">
        <f t="shared" si="2"/>
        <v>0</v>
      </c>
    </row>
    <row r="36" spans="2:12" s="15" customFormat="1" ht="55.5">
      <c r="B36" s="17" t="s">
        <v>75</v>
      </c>
      <c r="C36" s="17" t="s">
        <v>11</v>
      </c>
      <c r="D36" s="17">
        <v>92</v>
      </c>
      <c r="E36" s="17">
        <v>38</v>
      </c>
      <c r="F36" s="16">
        <f t="shared" si="0"/>
        <v>130</v>
      </c>
      <c r="G36" s="17">
        <v>6</v>
      </c>
      <c r="H36" s="17">
        <v>6</v>
      </c>
      <c r="I36" s="16">
        <f t="shared" si="1"/>
        <v>12</v>
      </c>
      <c r="J36" s="17">
        <v>5</v>
      </c>
      <c r="K36" s="17">
        <v>1</v>
      </c>
      <c r="L36" s="16">
        <f t="shared" si="2"/>
        <v>6</v>
      </c>
    </row>
    <row r="37" spans="2:12" s="15" customFormat="1">
      <c r="B37" s="98" t="s">
        <v>22</v>
      </c>
      <c r="C37" s="17" t="s">
        <v>7</v>
      </c>
      <c r="D37" s="17">
        <v>101</v>
      </c>
      <c r="E37" s="17">
        <v>81</v>
      </c>
      <c r="F37" s="16">
        <f t="shared" si="0"/>
        <v>182</v>
      </c>
      <c r="G37" s="17">
        <v>6</v>
      </c>
      <c r="H37" s="17">
        <v>3</v>
      </c>
      <c r="I37" s="16">
        <f t="shared" si="1"/>
        <v>9</v>
      </c>
      <c r="J37" s="17">
        <v>2</v>
      </c>
      <c r="K37" s="17">
        <v>1</v>
      </c>
      <c r="L37" s="16">
        <f t="shared" si="2"/>
        <v>3</v>
      </c>
    </row>
    <row r="38" spans="2:12" s="15" customFormat="1">
      <c r="B38" s="98"/>
      <c r="C38" s="17" t="s">
        <v>8</v>
      </c>
      <c r="D38" s="17">
        <v>117</v>
      </c>
      <c r="E38" s="17">
        <v>47</v>
      </c>
      <c r="F38" s="16">
        <f t="shared" si="0"/>
        <v>164</v>
      </c>
      <c r="G38" s="17">
        <v>73</v>
      </c>
      <c r="H38" s="17">
        <v>16</v>
      </c>
      <c r="I38" s="16">
        <f t="shared" si="1"/>
        <v>89</v>
      </c>
      <c r="J38" s="17">
        <v>31</v>
      </c>
      <c r="K38" s="17">
        <v>15</v>
      </c>
      <c r="L38" s="16">
        <f t="shared" si="2"/>
        <v>46</v>
      </c>
    </row>
    <row r="39" spans="2:12" s="15" customFormat="1">
      <c r="B39" s="98"/>
      <c r="C39" s="27" t="s">
        <v>9</v>
      </c>
      <c r="D39" s="17">
        <v>31</v>
      </c>
      <c r="E39" s="17">
        <v>15</v>
      </c>
      <c r="F39" s="16">
        <f t="shared" si="0"/>
        <v>46</v>
      </c>
      <c r="G39" s="17">
        <v>16</v>
      </c>
      <c r="H39" s="17">
        <v>7</v>
      </c>
      <c r="I39" s="16">
        <f t="shared" si="1"/>
        <v>23</v>
      </c>
      <c r="J39" s="17">
        <v>9</v>
      </c>
      <c r="K39" s="17">
        <v>4</v>
      </c>
      <c r="L39" s="16">
        <f t="shared" si="2"/>
        <v>13</v>
      </c>
    </row>
    <row r="40" spans="2:12" s="15" customFormat="1">
      <c r="B40" s="98"/>
      <c r="C40" s="17" t="s">
        <v>10</v>
      </c>
      <c r="D40" s="17">
        <v>66</v>
      </c>
      <c r="E40" s="17">
        <v>92</v>
      </c>
      <c r="F40" s="16">
        <f t="shared" si="0"/>
        <v>158</v>
      </c>
      <c r="G40" s="17">
        <v>16</v>
      </c>
      <c r="H40" s="17">
        <v>9</v>
      </c>
      <c r="I40" s="16">
        <f t="shared" si="1"/>
        <v>25</v>
      </c>
      <c r="J40" s="17">
        <v>8</v>
      </c>
      <c r="K40" s="17">
        <v>0</v>
      </c>
      <c r="L40" s="16">
        <f t="shared" si="2"/>
        <v>8</v>
      </c>
    </row>
    <row r="41" spans="2:12" s="15" customFormat="1">
      <c r="B41" s="98"/>
      <c r="C41" s="17" t="s">
        <v>11</v>
      </c>
      <c r="D41" s="17">
        <v>39</v>
      </c>
      <c r="E41" s="17">
        <v>42</v>
      </c>
      <c r="F41" s="16">
        <f t="shared" si="0"/>
        <v>81</v>
      </c>
      <c r="G41" s="17">
        <v>13</v>
      </c>
      <c r="H41" s="17">
        <v>9</v>
      </c>
      <c r="I41" s="16">
        <f t="shared" si="1"/>
        <v>22</v>
      </c>
      <c r="J41" s="17">
        <v>1</v>
      </c>
      <c r="K41" s="17">
        <v>0</v>
      </c>
      <c r="L41" s="16">
        <f t="shared" si="2"/>
        <v>1</v>
      </c>
    </row>
    <row r="42" spans="2:12" s="15" customFormat="1">
      <c r="B42" s="17" t="s">
        <v>39</v>
      </c>
      <c r="C42" s="17" t="s">
        <v>7</v>
      </c>
      <c r="D42" s="17">
        <v>27</v>
      </c>
      <c r="E42" s="17">
        <v>35</v>
      </c>
      <c r="F42" s="16">
        <f t="shared" si="0"/>
        <v>62</v>
      </c>
      <c r="G42" s="17">
        <v>2</v>
      </c>
      <c r="H42" s="17">
        <v>4</v>
      </c>
      <c r="I42" s="16">
        <f t="shared" si="1"/>
        <v>6</v>
      </c>
      <c r="J42" s="17">
        <v>3</v>
      </c>
      <c r="K42" s="17">
        <v>1</v>
      </c>
      <c r="L42" s="16">
        <f t="shared" si="2"/>
        <v>4</v>
      </c>
    </row>
    <row r="43" spans="2:12" s="15" customFormat="1">
      <c r="B43" s="98" t="s">
        <v>25</v>
      </c>
      <c r="C43" s="17" t="s">
        <v>7</v>
      </c>
      <c r="D43" s="17">
        <v>133</v>
      </c>
      <c r="E43" s="17">
        <v>45</v>
      </c>
      <c r="F43" s="16">
        <f t="shared" si="0"/>
        <v>178</v>
      </c>
      <c r="G43" s="17">
        <v>23</v>
      </c>
      <c r="H43" s="17">
        <v>15</v>
      </c>
      <c r="I43" s="16">
        <f t="shared" si="1"/>
        <v>38</v>
      </c>
      <c r="J43" s="17">
        <v>5</v>
      </c>
      <c r="K43" s="17">
        <v>5</v>
      </c>
      <c r="L43" s="16">
        <f t="shared" si="2"/>
        <v>10</v>
      </c>
    </row>
    <row r="44" spans="2:12" s="15" customFormat="1">
      <c r="B44" s="98"/>
      <c r="C44" s="17" t="s">
        <v>8</v>
      </c>
      <c r="D44" s="17">
        <v>116</v>
      </c>
      <c r="E44" s="17">
        <v>52</v>
      </c>
      <c r="F44" s="16">
        <f t="shared" si="0"/>
        <v>168</v>
      </c>
      <c r="G44" s="17">
        <v>32</v>
      </c>
      <c r="H44" s="17">
        <v>31</v>
      </c>
      <c r="I44" s="16">
        <f t="shared" si="1"/>
        <v>63</v>
      </c>
      <c r="J44" s="17">
        <v>27</v>
      </c>
      <c r="K44" s="17">
        <v>13</v>
      </c>
      <c r="L44" s="16">
        <f t="shared" si="2"/>
        <v>40</v>
      </c>
    </row>
    <row r="45" spans="2:12" s="15" customFormat="1">
      <c r="B45" s="98"/>
      <c r="C45" s="17" t="s">
        <v>10</v>
      </c>
      <c r="D45" s="17">
        <v>45</v>
      </c>
      <c r="E45" s="17">
        <v>39</v>
      </c>
      <c r="F45" s="16">
        <f t="shared" si="0"/>
        <v>84</v>
      </c>
      <c r="G45" s="17">
        <v>7</v>
      </c>
      <c r="H45" s="17">
        <v>2</v>
      </c>
      <c r="I45" s="16">
        <f t="shared" si="1"/>
        <v>9</v>
      </c>
      <c r="J45" s="17">
        <v>5</v>
      </c>
      <c r="K45" s="17">
        <v>5</v>
      </c>
      <c r="L45" s="16">
        <f t="shared" si="2"/>
        <v>10</v>
      </c>
    </row>
    <row r="46" spans="2:12" s="15" customFormat="1">
      <c r="B46" s="98"/>
      <c r="C46" s="17" t="s">
        <v>11</v>
      </c>
      <c r="D46" s="17">
        <v>77</v>
      </c>
      <c r="E46" s="17">
        <v>83</v>
      </c>
      <c r="F46" s="16">
        <f t="shared" si="0"/>
        <v>160</v>
      </c>
      <c r="G46" s="17">
        <v>10</v>
      </c>
      <c r="H46" s="17">
        <v>13</v>
      </c>
      <c r="I46" s="16">
        <f t="shared" si="1"/>
        <v>23</v>
      </c>
      <c r="J46" s="17">
        <v>1</v>
      </c>
      <c r="K46" s="17">
        <v>2</v>
      </c>
      <c r="L46" s="16">
        <f t="shared" si="2"/>
        <v>3</v>
      </c>
    </row>
    <row r="47" spans="2:12" s="15" customFormat="1">
      <c r="B47" s="98" t="s">
        <v>35</v>
      </c>
      <c r="C47" s="17" t="s">
        <v>7</v>
      </c>
      <c r="D47" s="17">
        <v>204</v>
      </c>
      <c r="E47" s="17">
        <v>90</v>
      </c>
      <c r="F47" s="16">
        <f t="shared" si="0"/>
        <v>294</v>
      </c>
      <c r="G47" s="17">
        <v>0</v>
      </c>
      <c r="H47" s="17">
        <v>0</v>
      </c>
      <c r="I47" s="16">
        <f t="shared" si="1"/>
        <v>0</v>
      </c>
      <c r="J47" s="17">
        <v>6</v>
      </c>
      <c r="K47" s="17">
        <v>4</v>
      </c>
      <c r="L47" s="16">
        <f t="shared" si="2"/>
        <v>10</v>
      </c>
    </row>
    <row r="48" spans="2:12" s="15" customFormat="1">
      <c r="B48" s="98"/>
      <c r="C48" s="17" t="s">
        <v>8</v>
      </c>
      <c r="D48" s="17">
        <v>97</v>
      </c>
      <c r="E48" s="17">
        <v>18</v>
      </c>
      <c r="F48" s="16">
        <f t="shared" si="0"/>
        <v>115</v>
      </c>
      <c r="G48" s="17">
        <v>0</v>
      </c>
      <c r="H48" s="17">
        <v>0</v>
      </c>
      <c r="I48" s="16">
        <f t="shared" si="1"/>
        <v>0</v>
      </c>
      <c r="J48" s="17">
        <v>3</v>
      </c>
      <c r="K48" s="17">
        <v>0</v>
      </c>
      <c r="L48" s="16">
        <f t="shared" si="2"/>
        <v>3</v>
      </c>
    </row>
    <row r="49" spans="2:12" s="15" customFormat="1">
      <c r="B49" s="98" t="s">
        <v>33</v>
      </c>
      <c r="C49" s="17" t="s">
        <v>7</v>
      </c>
      <c r="D49" s="17">
        <v>117</v>
      </c>
      <c r="E49" s="17">
        <v>60</v>
      </c>
      <c r="F49" s="16">
        <f t="shared" si="0"/>
        <v>177</v>
      </c>
      <c r="G49" s="17">
        <v>55</v>
      </c>
      <c r="H49" s="17">
        <v>25</v>
      </c>
      <c r="I49" s="16">
        <f t="shared" si="1"/>
        <v>80</v>
      </c>
      <c r="J49" s="17">
        <v>60</v>
      </c>
      <c r="K49" s="17">
        <v>15</v>
      </c>
      <c r="L49" s="16">
        <f t="shared" si="2"/>
        <v>75</v>
      </c>
    </row>
    <row r="50" spans="2:12" s="15" customFormat="1">
      <c r="B50" s="98"/>
      <c r="C50" s="17" t="s">
        <v>8</v>
      </c>
      <c r="D50" s="17">
        <v>99</v>
      </c>
      <c r="E50" s="17">
        <v>37</v>
      </c>
      <c r="F50" s="16">
        <f t="shared" si="0"/>
        <v>136</v>
      </c>
      <c r="G50" s="17">
        <v>18</v>
      </c>
      <c r="H50" s="17">
        <v>5</v>
      </c>
      <c r="I50" s="16">
        <f t="shared" si="1"/>
        <v>23</v>
      </c>
      <c r="J50" s="17">
        <v>32</v>
      </c>
      <c r="K50" s="17">
        <v>4</v>
      </c>
      <c r="L50" s="16">
        <f t="shared" si="2"/>
        <v>36</v>
      </c>
    </row>
    <row r="51" spans="2:12" s="15" customFormat="1">
      <c r="B51" s="98"/>
      <c r="C51" s="17" t="s">
        <v>10</v>
      </c>
      <c r="D51" s="17">
        <v>72</v>
      </c>
      <c r="E51" s="17">
        <v>58</v>
      </c>
      <c r="F51" s="16">
        <f t="shared" si="0"/>
        <v>130</v>
      </c>
      <c r="G51" s="17">
        <v>10</v>
      </c>
      <c r="H51" s="17">
        <v>9</v>
      </c>
      <c r="I51" s="16">
        <f t="shared" si="1"/>
        <v>19</v>
      </c>
      <c r="J51" s="17">
        <v>4</v>
      </c>
      <c r="K51" s="17">
        <v>0</v>
      </c>
      <c r="L51" s="16">
        <f t="shared" si="2"/>
        <v>4</v>
      </c>
    </row>
    <row r="52" spans="2:12" s="15" customFormat="1">
      <c r="B52" s="17" t="s">
        <v>37</v>
      </c>
      <c r="C52" s="17" t="s">
        <v>10</v>
      </c>
      <c r="D52" s="17">
        <v>0</v>
      </c>
      <c r="E52" s="17">
        <v>0</v>
      </c>
      <c r="F52" s="16">
        <f t="shared" si="0"/>
        <v>0</v>
      </c>
      <c r="G52" s="17">
        <v>0</v>
      </c>
      <c r="H52" s="17">
        <v>0</v>
      </c>
      <c r="I52" s="16">
        <f t="shared" si="1"/>
        <v>0</v>
      </c>
      <c r="J52" s="17">
        <v>0</v>
      </c>
      <c r="K52" s="17"/>
      <c r="L52" s="16">
        <f t="shared" si="2"/>
        <v>0</v>
      </c>
    </row>
    <row r="53" spans="2:12" s="15" customFormat="1">
      <c r="B53" s="17" t="s">
        <v>40</v>
      </c>
      <c r="C53" s="17" t="s">
        <v>7</v>
      </c>
      <c r="D53" s="17">
        <v>55</v>
      </c>
      <c r="E53" s="17">
        <v>21</v>
      </c>
      <c r="F53" s="16">
        <f t="shared" si="0"/>
        <v>76</v>
      </c>
      <c r="G53" s="17">
        <v>39</v>
      </c>
      <c r="H53" s="17">
        <v>11</v>
      </c>
      <c r="I53" s="16">
        <f t="shared" si="1"/>
        <v>50</v>
      </c>
      <c r="J53" s="17">
        <v>23</v>
      </c>
      <c r="K53" s="17">
        <v>4</v>
      </c>
      <c r="L53" s="16">
        <f t="shared" si="2"/>
        <v>27</v>
      </c>
    </row>
    <row r="54" spans="2:12" s="15" customFormat="1">
      <c r="B54" s="98" t="s">
        <v>26</v>
      </c>
      <c r="C54" s="17" t="s">
        <v>7</v>
      </c>
      <c r="D54" s="17">
        <v>288</v>
      </c>
      <c r="E54" s="17">
        <v>316</v>
      </c>
      <c r="F54" s="16">
        <f t="shared" si="0"/>
        <v>604</v>
      </c>
      <c r="G54" s="17">
        <v>72</v>
      </c>
      <c r="H54" s="17">
        <v>85</v>
      </c>
      <c r="I54" s="16">
        <f t="shared" si="1"/>
        <v>157</v>
      </c>
      <c r="J54" s="17">
        <v>81</v>
      </c>
      <c r="K54" s="17">
        <v>44</v>
      </c>
      <c r="L54" s="16">
        <f t="shared" si="2"/>
        <v>125</v>
      </c>
    </row>
    <row r="55" spans="2:12" s="15" customFormat="1">
      <c r="B55" s="98"/>
      <c r="C55" s="17" t="s">
        <v>8</v>
      </c>
      <c r="D55" s="17">
        <v>75</v>
      </c>
      <c r="E55" s="17">
        <v>68</v>
      </c>
      <c r="F55" s="16">
        <f t="shared" si="0"/>
        <v>143</v>
      </c>
      <c r="G55" s="17">
        <v>32</v>
      </c>
      <c r="H55" s="17">
        <v>29</v>
      </c>
      <c r="I55" s="16">
        <f t="shared" si="1"/>
        <v>61</v>
      </c>
      <c r="J55" s="17">
        <v>14</v>
      </c>
      <c r="K55" s="17">
        <v>12</v>
      </c>
      <c r="L55" s="16">
        <f t="shared" si="2"/>
        <v>26</v>
      </c>
    </row>
    <row r="56" spans="2:12" s="15" customFormat="1">
      <c r="B56" s="98"/>
      <c r="C56" s="17" t="s">
        <v>10</v>
      </c>
      <c r="D56" s="17">
        <v>49</v>
      </c>
      <c r="E56" s="17">
        <v>75</v>
      </c>
      <c r="F56" s="16">
        <f t="shared" si="0"/>
        <v>124</v>
      </c>
      <c r="G56" s="17">
        <v>18</v>
      </c>
      <c r="H56" s="17">
        <v>12</v>
      </c>
      <c r="I56" s="16">
        <f t="shared" si="1"/>
        <v>30</v>
      </c>
      <c r="J56" s="17">
        <v>7</v>
      </c>
      <c r="K56" s="17">
        <v>0</v>
      </c>
      <c r="L56" s="16">
        <f t="shared" si="2"/>
        <v>7</v>
      </c>
    </row>
    <row r="57" spans="2:12" s="15" customFormat="1">
      <c r="B57" s="98"/>
      <c r="C57" s="17" t="s">
        <v>11</v>
      </c>
      <c r="D57" s="17">
        <v>121</v>
      </c>
      <c r="E57" s="17">
        <v>124</v>
      </c>
      <c r="F57" s="16">
        <f t="shared" si="0"/>
        <v>245</v>
      </c>
      <c r="G57" s="17">
        <v>2</v>
      </c>
      <c r="H57" s="17">
        <v>12</v>
      </c>
      <c r="I57" s="16">
        <f t="shared" si="1"/>
        <v>14</v>
      </c>
      <c r="J57" s="17">
        <v>2</v>
      </c>
      <c r="K57" s="17">
        <v>0</v>
      </c>
      <c r="L57" s="16">
        <f t="shared" si="2"/>
        <v>2</v>
      </c>
    </row>
    <row r="58" spans="2:12" s="15" customFormat="1">
      <c r="B58" s="17" t="s">
        <v>24</v>
      </c>
      <c r="C58" s="17" t="s">
        <v>11</v>
      </c>
      <c r="D58" s="17">
        <v>106</v>
      </c>
      <c r="E58" s="17">
        <v>6</v>
      </c>
      <c r="F58" s="16">
        <f t="shared" si="0"/>
        <v>112</v>
      </c>
      <c r="G58" s="17">
        <v>8</v>
      </c>
      <c r="H58" s="17">
        <v>2</v>
      </c>
      <c r="I58" s="16">
        <f t="shared" si="1"/>
        <v>10</v>
      </c>
      <c r="J58" s="17">
        <v>7</v>
      </c>
      <c r="K58" s="17">
        <v>0</v>
      </c>
      <c r="L58" s="16">
        <f t="shared" si="2"/>
        <v>7</v>
      </c>
    </row>
    <row r="59" spans="2:12" s="15" customFormat="1">
      <c r="B59" s="98" t="s">
        <v>31</v>
      </c>
      <c r="C59" s="17" t="s">
        <v>7</v>
      </c>
      <c r="D59" s="17">
        <v>36</v>
      </c>
      <c r="E59" s="17">
        <v>118</v>
      </c>
      <c r="F59" s="16">
        <f t="shared" si="0"/>
        <v>154</v>
      </c>
      <c r="G59" s="17">
        <v>21</v>
      </c>
      <c r="H59" s="17">
        <v>36</v>
      </c>
      <c r="I59" s="16">
        <f t="shared" si="1"/>
        <v>57</v>
      </c>
      <c r="J59" s="17">
        <v>32</v>
      </c>
      <c r="K59" s="17">
        <v>27</v>
      </c>
      <c r="L59" s="16">
        <f t="shared" si="2"/>
        <v>59</v>
      </c>
    </row>
    <row r="60" spans="2:12" s="15" customFormat="1">
      <c r="B60" s="98"/>
      <c r="C60" s="17" t="s">
        <v>8</v>
      </c>
      <c r="D60" s="17">
        <v>0</v>
      </c>
      <c r="E60" s="17">
        <v>0</v>
      </c>
      <c r="F60" s="16">
        <f t="shared" si="0"/>
        <v>0</v>
      </c>
      <c r="G60" s="17">
        <v>0</v>
      </c>
      <c r="H60" s="17">
        <v>0</v>
      </c>
      <c r="I60" s="16">
        <f t="shared" si="1"/>
        <v>0</v>
      </c>
      <c r="J60" s="17">
        <v>0</v>
      </c>
      <c r="K60" s="17">
        <v>0</v>
      </c>
      <c r="L60" s="16">
        <f t="shared" si="2"/>
        <v>0</v>
      </c>
    </row>
    <row r="61" spans="2:12" s="15" customFormat="1">
      <c r="B61" s="98"/>
      <c r="C61" s="17" t="s">
        <v>10</v>
      </c>
      <c r="D61" s="17">
        <v>0</v>
      </c>
      <c r="E61" s="17">
        <v>0</v>
      </c>
      <c r="F61" s="16">
        <f t="shared" si="0"/>
        <v>0</v>
      </c>
      <c r="G61" s="17">
        <v>0</v>
      </c>
      <c r="H61" s="17">
        <v>0</v>
      </c>
      <c r="I61" s="16">
        <f t="shared" si="1"/>
        <v>0</v>
      </c>
      <c r="J61" s="17">
        <v>0</v>
      </c>
      <c r="K61" s="17">
        <v>0</v>
      </c>
      <c r="L61" s="16">
        <f t="shared" si="2"/>
        <v>0</v>
      </c>
    </row>
    <row r="62" spans="2:12" s="15" customFormat="1">
      <c r="B62" s="98"/>
      <c r="C62" s="17" t="s">
        <v>11</v>
      </c>
      <c r="D62" s="17">
        <v>0</v>
      </c>
      <c r="E62" s="17">
        <v>0</v>
      </c>
      <c r="F62" s="16">
        <f t="shared" si="0"/>
        <v>0</v>
      </c>
      <c r="G62" s="17">
        <v>0</v>
      </c>
      <c r="H62" s="17">
        <v>0</v>
      </c>
      <c r="I62" s="16">
        <f t="shared" si="1"/>
        <v>0</v>
      </c>
      <c r="J62" s="17">
        <v>0</v>
      </c>
      <c r="K62" s="17">
        <v>0</v>
      </c>
      <c r="L62" s="16">
        <f t="shared" si="2"/>
        <v>0</v>
      </c>
    </row>
    <row r="63" spans="2:12" s="15" customFormat="1">
      <c r="B63" s="98" t="s">
        <v>76</v>
      </c>
      <c r="C63" s="17" t="s">
        <v>7</v>
      </c>
      <c r="D63" s="17">
        <v>604</v>
      </c>
      <c r="E63" s="17">
        <v>490</v>
      </c>
      <c r="F63" s="16">
        <f t="shared" si="0"/>
        <v>1094</v>
      </c>
      <c r="G63" s="17">
        <v>0</v>
      </c>
      <c r="H63" s="17">
        <v>0</v>
      </c>
      <c r="I63" s="16">
        <f t="shared" si="1"/>
        <v>0</v>
      </c>
      <c r="J63" s="17">
        <v>0</v>
      </c>
      <c r="K63" s="17">
        <v>0</v>
      </c>
      <c r="L63" s="16">
        <f t="shared" si="2"/>
        <v>0</v>
      </c>
    </row>
    <row r="64" spans="2:12" s="15" customFormat="1">
      <c r="B64" s="98"/>
      <c r="C64" s="17" t="s">
        <v>8</v>
      </c>
      <c r="D64" s="17">
        <v>149</v>
      </c>
      <c r="E64" s="17">
        <v>108</v>
      </c>
      <c r="F64" s="16">
        <f t="shared" si="0"/>
        <v>257</v>
      </c>
      <c r="G64" s="17">
        <v>0</v>
      </c>
      <c r="H64" s="17">
        <v>0</v>
      </c>
      <c r="I64" s="16">
        <f t="shared" si="1"/>
        <v>0</v>
      </c>
      <c r="J64" s="17">
        <v>0</v>
      </c>
      <c r="K64" s="17">
        <v>0</v>
      </c>
      <c r="L64" s="16">
        <f t="shared" si="2"/>
        <v>0</v>
      </c>
    </row>
    <row r="65" spans="2:12" s="15" customFormat="1">
      <c r="B65" s="98"/>
      <c r="C65" s="17" t="s">
        <v>10</v>
      </c>
      <c r="D65" s="17">
        <v>179</v>
      </c>
      <c r="E65" s="17">
        <v>463</v>
      </c>
      <c r="F65" s="16">
        <f t="shared" si="0"/>
        <v>642</v>
      </c>
      <c r="G65" s="17">
        <v>0</v>
      </c>
      <c r="H65" s="17">
        <v>0</v>
      </c>
      <c r="I65" s="16">
        <f t="shared" si="1"/>
        <v>0</v>
      </c>
      <c r="J65" s="17">
        <v>0</v>
      </c>
      <c r="K65" s="17">
        <v>0</v>
      </c>
      <c r="L65" s="16">
        <f t="shared" si="2"/>
        <v>0</v>
      </c>
    </row>
    <row r="66" spans="2:12" s="15" customFormat="1">
      <c r="B66" s="98"/>
      <c r="C66" s="17" t="s">
        <v>11</v>
      </c>
      <c r="D66" s="17">
        <v>590</v>
      </c>
      <c r="E66" s="17">
        <v>512</v>
      </c>
      <c r="F66" s="16">
        <f t="shared" si="0"/>
        <v>1102</v>
      </c>
      <c r="G66" s="17">
        <v>0</v>
      </c>
      <c r="H66" s="17">
        <v>0</v>
      </c>
      <c r="I66" s="16">
        <f t="shared" si="1"/>
        <v>0</v>
      </c>
      <c r="J66" s="17">
        <v>0</v>
      </c>
      <c r="K66" s="17">
        <v>0</v>
      </c>
      <c r="L66" s="16">
        <f t="shared" si="2"/>
        <v>0</v>
      </c>
    </row>
    <row r="67" spans="2:12" s="15" customFormat="1">
      <c r="B67" s="17" t="s">
        <v>77</v>
      </c>
      <c r="C67" s="17" t="s">
        <v>7</v>
      </c>
      <c r="D67" s="17">
        <v>70</v>
      </c>
      <c r="E67" s="17">
        <v>14</v>
      </c>
      <c r="F67" s="16">
        <f t="shared" si="0"/>
        <v>84</v>
      </c>
      <c r="G67" s="17">
        <v>28</v>
      </c>
      <c r="H67" s="17">
        <v>10</v>
      </c>
      <c r="I67" s="16">
        <f t="shared" si="1"/>
        <v>38</v>
      </c>
      <c r="J67" s="17">
        <v>0</v>
      </c>
      <c r="K67" s="17">
        <v>0</v>
      </c>
      <c r="L67" s="16">
        <f t="shared" si="2"/>
        <v>0</v>
      </c>
    </row>
    <row r="68" spans="2:12" s="15" customFormat="1" ht="55.5">
      <c r="B68" s="17" t="s">
        <v>78</v>
      </c>
      <c r="C68" s="17" t="s">
        <v>7</v>
      </c>
      <c r="D68" s="17">
        <v>26</v>
      </c>
      <c r="E68" s="17">
        <v>15</v>
      </c>
      <c r="F68" s="16">
        <f t="shared" si="0"/>
        <v>41</v>
      </c>
      <c r="G68" s="17">
        <v>0</v>
      </c>
      <c r="H68" s="17">
        <v>0</v>
      </c>
      <c r="I68" s="16">
        <f t="shared" si="1"/>
        <v>0</v>
      </c>
      <c r="J68" s="17"/>
      <c r="K68" s="17"/>
      <c r="L68" s="16">
        <f t="shared" si="2"/>
        <v>0</v>
      </c>
    </row>
    <row r="69" spans="2:12" s="15" customFormat="1">
      <c r="B69" s="17" t="s">
        <v>79</v>
      </c>
      <c r="C69" s="17" t="s">
        <v>8</v>
      </c>
      <c r="D69" s="17">
        <v>74</v>
      </c>
      <c r="E69" s="17">
        <v>16</v>
      </c>
      <c r="F69" s="16">
        <f t="shared" ref="F69:F76" si="3">D69+E69</f>
        <v>90</v>
      </c>
      <c r="G69" s="17">
        <v>23</v>
      </c>
      <c r="H69" s="17">
        <v>1</v>
      </c>
      <c r="I69" s="16">
        <f t="shared" ref="I69:I76" si="4">G69+H69</f>
        <v>24</v>
      </c>
      <c r="J69" s="17">
        <v>0</v>
      </c>
      <c r="K69" s="17">
        <v>0</v>
      </c>
      <c r="L69" s="16">
        <f t="shared" ref="L69:L76" si="5">J69+K69</f>
        <v>0</v>
      </c>
    </row>
    <row r="70" spans="2:12" s="15" customFormat="1">
      <c r="B70" s="17" t="s">
        <v>38</v>
      </c>
      <c r="C70" s="17" t="s">
        <v>7</v>
      </c>
      <c r="D70" s="17">
        <v>68</v>
      </c>
      <c r="E70" s="17">
        <v>24</v>
      </c>
      <c r="F70" s="16">
        <f t="shared" si="3"/>
        <v>92</v>
      </c>
      <c r="G70" s="17">
        <v>4</v>
      </c>
      <c r="H70" s="17">
        <v>1</v>
      </c>
      <c r="I70" s="16">
        <f t="shared" si="4"/>
        <v>5</v>
      </c>
      <c r="J70" s="17">
        <v>0</v>
      </c>
      <c r="K70" s="17">
        <v>0</v>
      </c>
      <c r="L70" s="16">
        <f t="shared" si="5"/>
        <v>0</v>
      </c>
    </row>
    <row r="71" spans="2:12" s="15" customFormat="1">
      <c r="B71" s="99" t="s">
        <v>67</v>
      </c>
      <c r="C71" s="16" t="s">
        <v>7</v>
      </c>
      <c r="D71" s="16">
        <f>D4+D8+D12+D16+D20+D24+D28+D32+D37+D42+D43+D47+D49+D53+D54+D59+D63+D67+D68+D70</f>
        <v>2468</v>
      </c>
      <c r="E71" s="16">
        <f>E4+E8+E12+E16+E20+E24+E28+E32+E37+E42+E43+E47+E49+E53+E54+E59+E63+E67+E68+E70</f>
        <v>1583</v>
      </c>
      <c r="F71" s="16">
        <f t="shared" si="3"/>
        <v>4051</v>
      </c>
      <c r="G71" s="16">
        <f>G4+G8+G12+G16+G20+G24+G28+G32+G37+G42+G43+G47+G49+G53+G54+G59+G63+G67+G68+G70</f>
        <v>1078</v>
      </c>
      <c r="H71" s="16">
        <f>H4+H8+H12+H16+H20+H24+H28+H32+H37+H42+H43+H47+H49+H53+H54+H59+H63+H67+H68+H70</f>
        <v>480</v>
      </c>
      <c r="I71" s="16">
        <f t="shared" si="4"/>
        <v>1558</v>
      </c>
      <c r="J71" s="16">
        <f>J4+J8+J12+J16+J20+J24+J28+J32+J37+J42+J43+J47+J49+J53+J54+J59+J63+J67+J68+J70</f>
        <v>267</v>
      </c>
      <c r="K71" s="16">
        <f>K4+K8+K12+K16+K20+K24+K28+K32+K37+K42+K43+K47+K49+K53+K54+K59+K63+K67+K68+K70</f>
        <v>117</v>
      </c>
      <c r="L71" s="16">
        <f t="shared" si="5"/>
        <v>384</v>
      </c>
    </row>
    <row r="72" spans="2:12" s="15" customFormat="1">
      <c r="B72" s="99"/>
      <c r="C72" s="16" t="s">
        <v>8</v>
      </c>
      <c r="D72" s="16">
        <f>D5+D9+D13+D17+D21+D25+D29+D33+D38+D44+D48+D50+D55+D60+D64+D69</f>
        <v>1114</v>
      </c>
      <c r="E72" s="16">
        <f>E5+E9+E13+E17+E21+E25+E29+E33+E38+E44+E48+E50+E55+E60+E64+E69</f>
        <v>465</v>
      </c>
      <c r="F72" s="16">
        <f t="shared" si="3"/>
        <v>1579</v>
      </c>
      <c r="G72" s="16">
        <f t="shared" ref="G72:H72" si="6">G5+G9+G13+G17+G21+G25+G29+G33+G38+G44+G48+G50+G55+G60+G64+G69</f>
        <v>748</v>
      </c>
      <c r="H72" s="16">
        <f t="shared" si="6"/>
        <v>253</v>
      </c>
      <c r="I72" s="16">
        <f t="shared" si="4"/>
        <v>1001</v>
      </c>
      <c r="J72" s="16">
        <f t="shared" ref="J72:K72" si="7">J5+J9+J13+J17+J21+J25+J29+J33+J38+J44+J48+J50+J55+J60+J64+J69</f>
        <v>126</v>
      </c>
      <c r="K72" s="16">
        <f t="shared" si="7"/>
        <v>50</v>
      </c>
      <c r="L72" s="16">
        <f t="shared" si="5"/>
        <v>176</v>
      </c>
    </row>
    <row r="73" spans="2:12" s="15" customFormat="1">
      <c r="B73" s="99"/>
      <c r="C73" s="16" t="s">
        <v>10</v>
      </c>
      <c r="D73" s="16">
        <f>D6+D10+D14+D18+D22+D26+D30+D34+D40+D45+D51+D52+D56+D61+D65</f>
        <v>636</v>
      </c>
      <c r="E73" s="16">
        <f>E6+E10+E14+E18+E22+E26+E30+E34+E40+E45+E51+E52+E56+E61+E65</f>
        <v>868</v>
      </c>
      <c r="F73" s="16">
        <f t="shared" si="3"/>
        <v>1504</v>
      </c>
      <c r="G73" s="16">
        <f t="shared" ref="G73:H73" si="8">G6+G10+G14+G18+G22+G26+G30+G34+G40+G45+G51+G52+G56+G61+G65</f>
        <v>260</v>
      </c>
      <c r="H73" s="16">
        <f t="shared" si="8"/>
        <v>113</v>
      </c>
      <c r="I73" s="16">
        <f t="shared" si="4"/>
        <v>373</v>
      </c>
      <c r="J73" s="16">
        <f t="shared" ref="J73:K73" si="9">J6+J10+J14+J18+J22+J26+J30+J34+J40+J45+J51+J52+J56+J61+J65</f>
        <v>24</v>
      </c>
      <c r="K73" s="16">
        <f t="shared" si="9"/>
        <v>5</v>
      </c>
      <c r="L73" s="16">
        <f t="shared" si="5"/>
        <v>29</v>
      </c>
    </row>
    <row r="74" spans="2:12" s="15" customFormat="1">
      <c r="B74" s="99"/>
      <c r="C74" s="16" t="s">
        <v>11</v>
      </c>
      <c r="D74" s="16">
        <f>D7+D11+D15+D19+D23+D27+D31+D35+D36+D41+D46+D57+D58+D62+D66</f>
        <v>1305</v>
      </c>
      <c r="E74" s="16">
        <f t="shared" ref="E74:K74" si="10">E7+E11+E15+E19+E23+E27+E31+E35+E36+E41+E46+E57+E58+E62+E66</f>
        <v>929</v>
      </c>
      <c r="F74" s="16">
        <f t="shared" si="3"/>
        <v>2234</v>
      </c>
      <c r="G74" s="16">
        <f t="shared" si="10"/>
        <v>72</v>
      </c>
      <c r="H74" s="16">
        <f t="shared" si="10"/>
        <v>55</v>
      </c>
      <c r="I74" s="16">
        <f t="shared" si="4"/>
        <v>127</v>
      </c>
      <c r="J74" s="16">
        <f t="shared" si="10"/>
        <v>18</v>
      </c>
      <c r="K74" s="16">
        <f t="shared" si="10"/>
        <v>4</v>
      </c>
      <c r="L74" s="16">
        <f t="shared" si="5"/>
        <v>22</v>
      </c>
    </row>
    <row r="75" spans="2:12" s="15" customFormat="1">
      <c r="B75" s="99"/>
      <c r="C75" s="16" t="s">
        <v>44</v>
      </c>
      <c r="D75" s="16">
        <f>D39</f>
        <v>31</v>
      </c>
      <c r="E75" s="16">
        <f>E39</f>
        <v>15</v>
      </c>
      <c r="F75" s="16">
        <f t="shared" si="3"/>
        <v>46</v>
      </c>
      <c r="G75" s="16">
        <f>G39</f>
        <v>16</v>
      </c>
      <c r="H75" s="16">
        <f>H39</f>
        <v>7</v>
      </c>
      <c r="I75" s="16">
        <f t="shared" si="4"/>
        <v>23</v>
      </c>
      <c r="J75" s="16">
        <f>J39</f>
        <v>9</v>
      </c>
      <c r="K75" s="16">
        <f>K39</f>
        <v>4</v>
      </c>
      <c r="L75" s="16">
        <f t="shared" si="5"/>
        <v>13</v>
      </c>
    </row>
    <row r="76" spans="2:12" s="15" customFormat="1">
      <c r="B76" s="99" t="s">
        <v>45</v>
      </c>
      <c r="C76" s="99"/>
      <c r="D76" s="16">
        <f>SUM(D71:D75)</f>
        <v>5554</v>
      </c>
      <c r="E76" s="16">
        <f>SUM(E71:E75)</f>
        <v>3860</v>
      </c>
      <c r="F76" s="16">
        <f t="shared" si="3"/>
        <v>9414</v>
      </c>
      <c r="G76" s="16">
        <f t="shared" ref="G76:H76" si="11">SUM(G71:G75)</f>
        <v>2174</v>
      </c>
      <c r="H76" s="16">
        <f t="shared" si="11"/>
        <v>908</v>
      </c>
      <c r="I76" s="16">
        <f t="shared" si="4"/>
        <v>3082</v>
      </c>
      <c r="J76" s="16">
        <f t="shared" ref="J76:K76" si="12">SUM(J71:J75)</f>
        <v>444</v>
      </c>
      <c r="K76" s="16">
        <f t="shared" si="12"/>
        <v>180</v>
      </c>
      <c r="L76" s="16">
        <f t="shared" si="5"/>
        <v>624</v>
      </c>
    </row>
    <row r="77" spans="2:12" s="15" customFormat="1">
      <c r="B77" s="28"/>
    </row>
    <row r="84" spans="2:12">
      <c r="B84" s="100" t="s">
        <v>80</v>
      </c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 s="15" customFormat="1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 s="15" customFormat="1">
      <c r="B86" s="99" t="s">
        <v>129</v>
      </c>
      <c r="C86" s="99" t="s">
        <v>340</v>
      </c>
      <c r="D86" s="99" t="s">
        <v>69</v>
      </c>
      <c r="E86" s="99"/>
      <c r="F86" s="99"/>
      <c r="G86" s="99" t="s">
        <v>70</v>
      </c>
      <c r="H86" s="99"/>
      <c r="I86" s="99"/>
      <c r="J86" s="99" t="s">
        <v>71</v>
      </c>
      <c r="K86" s="99"/>
      <c r="L86" s="99"/>
    </row>
    <row r="87" spans="2:12" s="15" customFormat="1">
      <c r="B87" s="99"/>
      <c r="C87" s="99"/>
      <c r="D87" s="16" t="s">
        <v>3</v>
      </c>
      <c r="E87" s="16" t="s">
        <v>4</v>
      </c>
      <c r="F87" s="16" t="s">
        <v>5</v>
      </c>
      <c r="G87" s="16" t="s">
        <v>3</v>
      </c>
      <c r="H87" s="16" t="s">
        <v>4</v>
      </c>
      <c r="I87" s="16" t="s">
        <v>5</v>
      </c>
      <c r="J87" s="16" t="s">
        <v>3</v>
      </c>
      <c r="K87" s="16" t="s">
        <v>4</v>
      </c>
      <c r="L87" s="16" t="s">
        <v>5</v>
      </c>
    </row>
    <row r="88" spans="2:12" s="15" customFormat="1">
      <c r="B88" s="98" t="s">
        <v>6</v>
      </c>
      <c r="C88" s="17" t="s">
        <v>7</v>
      </c>
      <c r="D88" s="17">
        <v>0</v>
      </c>
      <c r="E88" s="17">
        <v>0</v>
      </c>
      <c r="F88" s="16">
        <f>D88+E88</f>
        <v>0</v>
      </c>
      <c r="G88" s="17">
        <v>101</v>
      </c>
      <c r="H88" s="17">
        <v>32</v>
      </c>
      <c r="I88" s="16">
        <f>G88+H88</f>
        <v>133</v>
      </c>
      <c r="J88" s="17">
        <v>0</v>
      </c>
      <c r="K88" s="17">
        <v>2</v>
      </c>
      <c r="L88" s="16">
        <f>J88+K88</f>
        <v>2</v>
      </c>
    </row>
    <row r="89" spans="2:12" s="15" customFormat="1">
      <c r="B89" s="98"/>
      <c r="C89" s="17" t="s">
        <v>8</v>
      </c>
      <c r="D89" s="17">
        <v>0</v>
      </c>
      <c r="E89" s="17">
        <v>0</v>
      </c>
      <c r="F89" s="16">
        <f t="shared" ref="F89:F150" si="13">D89+E89</f>
        <v>0</v>
      </c>
      <c r="G89" s="17">
        <v>28</v>
      </c>
      <c r="H89" s="17">
        <v>7</v>
      </c>
      <c r="I89" s="16">
        <f t="shared" ref="I89:I150" si="14">G89+H89</f>
        <v>35</v>
      </c>
      <c r="J89" s="17">
        <v>0</v>
      </c>
      <c r="K89" s="17">
        <v>0</v>
      </c>
      <c r="L89" s="16">
        <f t="shared" ref="L89:L150" si="15">J89+K89</f>
        <v>0</v>
      </c>
    </row>
    <row r="90" spans="2:12" s="15" customFormat="1">
      <c r="B90" s="98"/>
      <c r="C90" s="17" t="s">
        <v>10</v>
      </c>
      <c r="D90" s="17">
        <v>0</v>
      </c>
      <c r="E90" s="17">
        <v>0</v>
      </c>
      <c r="F90" s="16">
        <f t="shared" si="13"/>
        <v>0</v>
      </c>
      <c r="G90" s="17">
        <v>26</v>
      </c>
      <c r="H90" s="17">
        <v>17</v>
      </c>
      <c r="I90" s="16">
        <f t="shared" si="14"/>
        <v>43</v>
      </c>
      <c r="J90" s="17">
        <v>0</v>
      </c>
      <c r="K90" s="17">
        <v>0</v>
      </c>
      <c r="L90" s="16">
        <f t="shared" si="15"/>
        <v>0</v>
      </c>
    </row>
    <row r="91" spans="2:12" s="15" customFormat="1">
      <c r="B91" s="98"/>
      <c r="C91" s="17" t="s">
        <v>11</v>
      </c>
      <c r="D91" s="17">
        <v>0</v>
      </c>
      <c r="E91" s="17">
        <v>0</v>
      </c>
      <c r="F91" s="16">
        <f t="shared" si="13"/>
        <v>0</v>
      </c>
      <c r="G91" s="17">
        <v>0</v>
      </c>
      <c r="H91" s="17">
        <v>0</v>
      </c>
      <c r="I91" s="16">
        <f t="shared" si="14"/>
        <v>0</v>
      </c>
      <c r="J91" s="17">
        <v>0</v>
      </c>
      <c r="K91" s="17">
        <v>0</v>
      </c>
      <c r="L91" s="16">
        <f t="shared" si="15"/>
        <v>0</v>
      </c>
    </row>
    <row r="92" spans="2:12" s="15" customFormat="1">
      <c r="B92" s="98" t="s">
        <v>12</v>
      </c>
      <c r="C92" s="17" t="s">
        <v>7</v>
      </c>
      <c r="D92" s="17">
        <v>64</v>
      </c>
      <c r="E92" s="17">
        <v>30</v>
      </c>
      <c r="F92" s="16">
        <f t="shared" si="13"/>
        <v>94</v>
      </c>
      <c r="G92" s="17">
        <v>18</v>
      </c>
      <c r="H92" s="17">
        <v>7</v>
      </c>
      <c r="I92" s="16">
        <f t="shared" si="14"/>
        <v>25</v>
      </c>
      <c r="J92" s="17">
        <v>10</v>
      </c>
      <c r="K92" s="17">
        <v>3</v>
      </c>
      <c r="L92" s="16">
        <f t="shared" si="15"/>
        <v>13</v>
      </c>
    </row>
    <row r="93" spans="2:12" s="15" customFormat="1">
      <c r="B93" s="98"/>
      <c r="C93" s="17" t="s">
        <v>8</v>
      </c>
      <c r="D93" s="17">
        <v>11</v>
      </c>
      <c r="E93" s="17">
        <v>2</v>
      </c>
      <c r="F93" s="16">
        <f t="shared" si="13"/>
        <v>13</v>
      </c>
      <c r="G93" s="17">
        <v>0</v>
      </c>
      <c r="H93" s="17">
        <v>0</v>
      </c>
      <c r="I93" s="16">
        <f t="shared" si="14"/>
        <v>0</v>
      </c>
      <c r="J93" s="17">
        <v>0</v>
      </c>
      <c r="K93" s="17">
        <v>0</v>
      </c>
      <c r="L93" s="16">
        <f t="shared" si="15"/>
        <v>0</v>
      </c>
    </row>
    <row r="94" spans="2:12" s="15" customFormat="1">
      <c r="B94" s="98"/>
      <c r="C94" s="17" t="s">
        <v>10</v>
      </c>
      <c r="D94" s="17">
        <v>0</v>
      </c>
      <c r="E94" s="17">
        <v>0</v>
      </c>
      <c r="F94" s="16">
        <f t="shared" si="13"/>
        <v>0</v>
      </c>
      <c r="G94" s="17">
        <v>0</v>
      </c>
      <c r="H94" s="17">
        <v>0</v>
      </c>
      <c r="I94" s="16">
        <f t="shared" si="14"/>
        <v>0</v>
      </c>
      <c r="J94" s="17">
        <v>0</v>
      </c>
      <c r="K94" s="17">
        <v>0</v>
      </c>
      <c r="L94" s="16">
        <f t="shared" si="15"/>
        <v>0</v>
      </c>
    </row>
    <row r="95" spans="2:12" s="15" customFormat="1">
      <c r="B95" s="98"/>
      <c r="C95" s="17" t="s">
        <v>11</v>
      </c>
      <c r="D95" s="17">
        <v>17</v>
      </c>
      <c r="E95" s="17">
        <v>6</v>
      </c>
      <c r="F95" s="16">
        <f t="shared" si="13"/>
        <v>23</v>
      </c>
      <c r="G95" s="17">
        <v>0</v>
      </c>
      <c r="H95" s="17">
        <v>0</v>
      </c>
      <c r="I95" s="16">
        <f t="shared" si="14"/>
        <v>0</v>
      </c>
      <c r="J95" s="17">
        <v>0</v>
      </c>
      <c r="K95" s="17">
        <v>0</v>
      </c>
      <c r="L95" s="16">
        <f t="shared" si="15"/>
        <v>0</v>
      </c>
    </row>
    <row r="96" spans="2:12" s="15" customFormat="1">
      <c r="B96" s="98" t="s">
        <v>13</v>
      </c>
      <c r="C96" s="17" t="s">
        <v>7</v>
      </c>
      <c r="D96" s="17">
        <v>40</v>
      </c>
      <c r="E96" s="17">
        <v>24</v>
      </c>
      <c r="F96" s="16">
        <f t="shared" si="13"/>
        <v>64</v>
      </c>
      <c r="G96" s="17">
        <v>8</v>
      </c>
      <c r="H96" s="17">
        <v>6</v>
      </c>
      <c r="I96" s="16">
        <f t="shared" si="14"/>
        <v>14</v>
      </c>
      <c r="J96" s="17">
        <v>0</v>
      </c>
      <c r="K96" s="17">
        <v>3</v>
      </c>
      <c r="L96" s="16">
        <f t="shared" si="15"/>
        <v>3</v>
      </c>
    </row>
    <row r="97" spans="2:12" s="15" customFormat="1">
      <c r="B97" s="98"/>
      <c r="C97" s="17" t="s">
        <v>8</v>
      </c>
      <c r="D97" s="17">
        <v>0</v>
      </c>
      <c r="E97" s="17">
        <v>0</v>
      </c>
      <c r="F97" s="16">
        <f t="shared" si="13"/>
        <v>0</v>
      </c>
      <c r="G97" s="17">
        <v>0</v>
      </c>
      <c r="H97" s="17">
        <v>0</v>
      </c>
      <c r="I97" s="16">
        <f t="shared" si="14"/>
        <v>0</v>
      </c>
      <c r="J97" s="17">
        <v>0</v>
      </c>
      <c r="K97" s="17">
        <v>0</v>
      </c>
      <c r="L97" s="16">
        <f t="shared" si="15"/>
        <v>0</v>
      </c>
    </row>
    <row r="98" spans="2:12" s="15" customFormat="1">
      <c r="B98" s="98"/>
      <c r="C98" s="17" t="s">
        <v>10</v>
      </c>
      <c r="D98" s="17">
        <v>0</v>
      </c>
      <c r="E98" s="17">
        <v>0</v>
      </c>
      <c r="F98" s="16">
        <f t="shared" si="13"/>
        <v>0</v>
      </c>
      <c r="G98" s="17">
        <v>0</v>
      </c>
      <c r="H98" s="17">
        <v>0</v>
      </c>
      <c r="I98" s="16">
        <f t="shared" si="14"/>
        <v>0</v>
      </c>
      <c r="J98" s="17">
        <v>0</v>
      </c>
      <c r="K98" s="17">
        <v>0</v>
      </c>
      <c r="L98" s="16">
        <f t="shared" si="15"/>
        <v>0</v>
      </c>
    </row>
    <row r="99" spans="2:12" s="15" customFormat="1">
      <c r="B99" s="98"/>
      <c r="C99" s="17" t="s">
        <v>11</v>
      </c>
      <c r="D99" s="17">
        <v>0</v>
      </c>
      <c r="E99" s="17">
        <v>0</v>
      </c>
      <c r="F99" s="16">
        <f t="shared" si="13"/>
        <v>0</v>
      </c>
      <c r="G99" s="17">
        <v>0</v>
      </c>
      <c r="H99" s="17">
        <v>0</v>
      </c>
      <c r="I99" s="16">
        <f t="shared" si="14"/>
        <v>0</v>
      </c>
      <c r="J99" s="17">
        <v>0</v>
      </c>
      <c r="K99" s="17">
        <v>0</v>
      </c>
      <c r="L99" s="16">
        <f t="shared" si="15"/>
        <v>0</v>
      </c>
    </row>
    <row r="100" spans="2:12" s="15" customFormat="1">
      <c r="B100" s="98" t="s">
        <v>14</v>
      </c>
      <c r="C100" s="17" t="s">
        <v>7</v>
      </c>
      <c r="D100" s="17">
        <v>28</v>
      </c>
      <c r="E100" s="17">
        <v>34</v>
      </c>
      <c r="F100" s="16">
        <f t="shared" si="13"/>
        <v>62</v>
      </c>
      <c r="G100" s="17">
        <v>6</v>
      </c>
      <c r="H100" s="17">
        <v>5</v>
      </c>
      <c r="I100" s="16">
        <f t="shared" si="14"/>
        <v>11</v>
      </c>
      <c r="J100" s="17">
        <v>1</v>
      </c>
      <c r="K100" s="17">
        <v>0</v>
      </c>
      <c r="L100" s="16">
        <f t="shared" si="15"/>
        <v>1</v>
      </c>
    </row>
    <row r="101" spans="2:12" s="15" customFormat="1">
      <c r="B101" s="98"/>
      <c r="C101" s="17" t="s">
        <v>8</v>
      </c>
      <c r="D101" s="17">
        <v>11</v>
      </c>
      <c r="E101" s="17">
        <v>12</v>
      </c>
      <c r="F101" s="16">
        <f t="shared" si="13"/>
        <v>23</v>
      </c>
      <c r="G101" s="17">
        <v>3</v>
      </c>
      <c r="H101" s="17">
        <v>0</v>
      </c>
      <c r="I101" s="16">
        <f t="shared" si="14"/>
        <v>3</v>
      </c>
      <c r="J101" s="17">
        <v>0</v>
      </c>
      <c r="K101" s="17">
        <v>0</v>
      </c>
      <c r="L101" s="16">
        <f t="shared" si="15"/>
        <v>0</v>
      </c>
    </row>
    <row r="102" spans="2:12" s="15" customFormat="1">
      <c r="B102" s="98"/>
      <c r="C102" s="17" t="s">
        <v>10</v>
      </c>
      <c r="D102" s="17">
        <v>25</v>
      </c>
      <c r="E102" s="17">
        <v>28</v>
      </c>
      <c r="F102" s="16">
        <f t="shared" si="13"/>
        <v>53</v>
      </c>
      <c r="G102" s="17">
        <v>2</v>
      </c>
      <c r="H102" s="17">
        <v>1</v>
      </c>
      <c r="I102" s="16">
        <f t="shared" si="14"/>
        <v>3</v>
      </c>
      <c r="J102" s="17">
        <v>0</v>
      </c>
      <c r="K102" s="17">
        <v>0</v>
      </c>
      <c r="L102" s="16">
        <f t="shared" si="15"/>
        <v>0</v>
      </c>
    </row>
    <row r="103" spans="2:12" s="15" customFormat="1">
      <c r="B103" s="98"/>
      <c r="C103" s="17" t="s">
        <v>11</v>
      </c>
      <c r="D103" s="17">
        <v>21</v>
      </c>
      <c r="E103" s="17">
        <v>31</v>
      </c>
      <c r="F103" s="16">
        <f t="shared" si="13"/>
        <v>52</v>
      </c>
      <c r="G103" s="17">
        <v>1</v>
      </c>
      <c r="H103" s="17">
        <v>2</v>
      </c>
      <c r="I103" s="16">
        <f t="shared" si="14"/>
        <v>3</v>
      </c>
      <c r="J103" s="17">
        <v>0</v>
      </c>
      <c r="K103" s="17">
        <v>0</v>
      </c>
      <c r="L103" s="16">
        <f t="shared" si="15"/>
        <v>0</v>
      </c>
    </row>
    <row r="104" spans="2:12" s="15" customFormat="1">
      <c r="B104" s="98" t="s">
        <v>15</v>
      </c>
      <c r="C104" s="17" t="s">
        <v>7</v>
      </c>
      <c r="D104" s="17">
        <v>1</v>
      </c>
      <c r="E104" s="17">
        <v>4</v>
      </c>
      <c r="F104" s="16">
        <f t="shared" si="13"/>
        <v>5</v>
      </c>
      <c r="G104" s="17">
        <v>0</v>
      </c>
      <c r="H104" s="17">
        <v>0</v>
      </c>
      <c r="I104" s="16">
        <f t="shared" si="14"/>
        <v>0</v>
      </c>
      <c r="J104" s="17">
        <v>2</v>
      </c>
      <c r="K104" s="17">
        <v>0</v>
      </c>
      <c r="L104" s="16">
        <f t="shared" si="15"/>
        <v>2</v>
      </c>
    </row>
    <row r="105" spans="2:12" s="15" customFormat="1">
      <c r="B105" s="98"/>
      <c r="C105" s="17" t="s">
        <v>8</v>
      </c>
      <c r="D105" s="17">
        <v>13</v>
      </c>
      <c r="E105" s="17">
        <v>19</v>
      </c>
      <c r="F105" s="16">
        <f t="shared" si="13"/>
        <v>32</v>
      </c>
      <c r="G105" s="17">
        <v>0</v>
      </c>
      <c r="H105" s="17">
        <v>2</v>
      </c>
      <c r="I105" s="16">
        <f t="shared" si="14"/>
        <v>2</v>
      </c>
      <c r="J105" s="17">
        <v>0</v>
      </c>
      <c r="K105" s="17">
        <v>0</v>
      </c>
      <c r="L105" s="16">
        <f t="shared" si="15"/>
        <v>0</v>
      </c>
    </row>
    <row r="106" spans="2:12" s="15" customFormat="1">
      <c r="B106" s="98"/>
      <c r="C106" s="17" t="s">
        <v>10</v>
      </c>
      <c r="D106" s="17">
        <v>3</v>
      </c>
      <c r="E106" s="17">
        <v>13</v>
      </c>
      <c r="F106" s="16">
        <f t="shared" si="13"/>
        <v>16</v>
      </c>
      <c r="G106" s="17">
        <v>0</v>
      </c>
      <c r="H106" s="17">
        <v>0</v>
      </c>
      <c r="I106" s="16">
        <f t="shared" si="14"/>
        <v>0</v>
      </c>
      <c r="J106" s="17">
        <v>0</v>
      </c>
      <c r="K106" s="17">
        <v>0</v>
      </c>
      <c r="L106" s="16">
        <f t="shared" si="15"/>
        <v>0</v>
      </c>
    </row>
    <row r="107" spans="2:12" s="15" customFormat="1">
      <c r="B107" s="98"/>
      <c r="C107" s="17" t="s">
        <v>11</v>
      </c>
      <c r="D107" s="17">
        <v>6</v>
      </c>
      <c r="E107" s="17">
        <v>18</v>
      </c>
      <c r="F107" s="16">
        <f t="shared" si="13"/>
        <v>24</v>
      </c>
      <c r="G107" s="17">
        <v>3</v>
      </c>
      <c r="H107" s="17">
        <v>3</v>
      </c>
      <c r="I107" s="16">
        <f t="shared" si="14"/>
        <v>6</v>
      </c>
      <c r="J107" s="17">
        <v>0</v>
      </c>
      <c r="K107" s="17">
        <v>0</v>
      </c>
      <c r="L107" s="16">
        <f t="shared" si="15"/>
        <v>0</v>
      </c>
    </row>
    <row r="108" spans="2:12" s="15" customFormat="1">
      <c r="B108" s="98" t="s">
        <v>72</v>
      </c>
      <c r="C108" s="17" t="s">
        <v>7</v>
      </c>
      <c r="D108" s="17">
        <v>0</v>
      </c>
      <c r="E108" s="17">
        <v>0</v>
      </c>
      <c r="F108" s="16">
        <f t="shared" si="13"/>
        <v>0</v>
      </c>
      <c r="G108" s="17">
        <v>0</v>
      </c>
      <c r="H108" s="17">
        <v>0</v>
      </c>
      <c r="I108" s="16">
        <f t="shared" si="14"/>
        <v>0</v>
      </c>
      <c r="J108" s="17">
        <v>0</v>
      </c>
      <c r="K108" s="17">
        <v>0</v>
      </c>
      <c r="L108" s="16">
        <f t="shared" si="15"/>
        <v>0</v>
      </c>
    </row>
    <row r="109" spans="2:12" s="15" customFormat="1">
      <c r="B109" s="98"/>
      <c r="C109" s="17" t="s">
        <v>8</v>
      </c>
      <c r="D109" s="17">
        <v>1</v>
      </c>
      <c r="E109" s="17">
        <v>0</v>
      </c>
      <c r="F109" s="16">
        <f t="shared" si="13"/>
        <v>1</v>
      </c>
      <c r="G109" s="17">
        <v>0</v>
      </c>
      <c r="H109" s="17">
        <v>0</v>
      </c>
      <c r="I109" s="16">
        <f t="shared" si="14"/>
        <v>0</v>
      </c>
      <c r="J109" s="17">
        <v>0</v>
      </c>
      <c r="K109" s="17">
        <v>0</v>
      </c>
      <c r="L109" s="16">
        <f t="shared" si="15"/>
        <v>0</v>
      </c>
    </row>
    <row r="110" spans="2:12" s="15" customFormat="1">
      <c r="B110" s="98"/>
      <c r="C110" s="17" t="s">
        <v>10</v>
      </c>
      <c r="D110" s="17">
        <v>0</v>
      </c>
      <c r="E110" s="17">
        <v>0</v>
      </c>
      <c r="F110" s="16">
        <f t="shared" si="13"/>
        <v>0</v>
      </c>
      <c r="G110" s="17">
        <v>0</v>
      </c>
      <c r="H110" s="17">
        <v>0</v>
      </c>
      <c r="I110" s="16">
        <f t="shared" si="14"/>
        <v>0</v>
      </c>
      <c r="J110" s="17">
        <v>0</v>
      </c>
      <c r="K110" s="17">
        <v>0</v>
      </c>
      <c r="L110" s="16">
        <f t="shared" si="15"/>
        <v>0</v>
      </c>
    </row>
    <row r="111" spans="2:12" s="15" customFormat="1">
      <c r="B111" s="98"/>
      <c r="C111" s="17" t="s">
        <v>11</v>
      </c>
      <c r="D111" s="17">
        <v>0</v>
      </c>
      <c r="E111" s="17">
        <v>0</v>
      </c>
      <c r="F111" s="16">
        <f t="shared" si="13"/>
        <v>0</v>
      </c>
      <c r="G111" s="17">
        <v>0</v>
      </c>
      <c r="H111" s="17">
        <v>0</v>
      </c>
      <c r="I111" s="16">
        <f t="shared" si="14"/>
        <v>0</v>
      </c>
      <c r="J111" s="17">
        <v>0</v>
      </c>
      <c r="K111" s="17">
        <v>0</v>
      </c>
      <c r="L111" s="16">
        <f t="shared" si="15"/>
        <v>0</v>
      </c>
    </row>
    <row r="112" spans="2:12" s="15" customFormat="1">
      <c r="B112" s="98" t="s">
        <v>81</v>
      </c>
      <c r="C112" s="17" t="s">
        <v>7</v>
      </c>
      <c r="D112" s="17">
        <v>54</v>
      </c>
      <c r="E112" s="17">
        <v>20</v>
      </c>
      <c r="F112" s="16">
        <f t="shared" si="13"/>
        <v>74</v>
      </c>
      <c r="G112" s="17">
        <v>7</v>
      </c>
      <c r="H112" s="17">
        <v>1</v>
      </c>
      <c r="I112" s="16">
        <f t="shared" si="14"/>
        <v>8</v>
      </c>
      <c r="J112" s="17">
        <v>0</v>
      </c>
      <c r="K112" s="17">
        <v>0</v>
      </c>
      <c r="L112" s="16">
        <f t="shared" si="15"/>
        <v>0</v>
      </c>
    </row>
    <row r="113" spans="2:12" s="15" customFormat="1">
      <c r="B113" s="98"/>
      <c r="C113" s="17" t="s">
        <v>8</v>
      </c>
      <c r="D113" s="17">
        <v>73</v>
      </c>
      <c r="E113" s="17">
        <v>35</v>
      </c>
      <c r="F113" s="16">
        <f t="shared" si="13"/>
        <v>108</v>
      </c>
      <c r="G113" s="17">
        <v>7</v>
      </c>
      <c r="H113" s="17">
        <v>1</v>
      </c>
      <c r="I113" s="16">
        <f t="shared" si="14"/>
        <v>8</v>
      </c>
      <c r="J113" s="17">
        <v>0</v>
      </c>
      <c r="K113" s="17">
        <v>0</v>
      </c>
      <c r="L113" s="16">
        <f t="shared" si="15"/>
        <v>0</v>
      </c>
    </row>
    <row r="114" spans="2:12" s="15" customFormat="1">
      <c r="B114" s="98"/>
      <c r="C114" s="17" t="s">
        <v>10</v>
      </c>
      <c r="D114" s="17">
        <v>48</v>
      </c>
      <c r="E114" s="17">
        <v>46</v>
      </c>
      <c r="F114" s="16">
        <f t="shared" si="13"/>
        <v>94</v>
      </c>
      <c r="G114" s="17">
        <v>3</v>
      </c>
      <c r="H114" s="17">
        <v>1</v>
      </c>
      <c r="I114" s="16">
        <f t="shared" si="14"/>
        <v>4</v>
      </c>
      <c r="J114" s="17">
        <v>0</v>
      </c>
      <c r="K114" s="17">
        <v>0</v>
      </c>
      <c r="L114" s="16">
        <f t="shared" si="15"/>
        <v>0</v>
      </c>
    </row>
    <row r="115" spans="2:12" s="15" customFormat="1">
      <c r="B115" s="98"/>
      <c r="C115" s="17" t="s">
        <v>11</v>
      </c>
      <c r="D115" s="17">
        <v>26</v>
      </c>
      <c r="E115" s="17">
        <v>6</v>
      </c>
      <c r="F115" s="16">
        <f t="shared" si="13"/>
        <v>32</v>
      </c>
      <c r="G115" s="17">
        <v>1</v>
      </c>
      <c r="H115" s="17">
        <v>0</v>
      </c>
      <c r="I115" s="16">
        <f t="shared" si="14"/>
        <v>1</v>
      </c>
      <c r="J115" s="17">
        <v>0</v>
      </c>
      <c r="K115" s="17">
        <v>0</v>
      </c>
      <c r="L115" s="16">
        <f t="shared" si="15"/>
        <v>0</v>
      </c>
    </row>
    <row r="116" spans="2:12" s="15" customFormat="1" ht="55.5">
      <c r="B116" s="17" t="s">
        <v>75</v>
      </c>
      <c r="C116" s="17" t="s">
        <v>11</v>
      </c>
      <c r="D116" s="17">
        <v>30</v>
      </c>
      <c r="E116" s="17">
        <v>33</v>
      </c>
      <c r="F116" s="16">
        <f t="shared" si="13"/>
        <v>63</v>
      </c>
      <c r="G116" s="17">
        <v>4</v>
      </c>
      <c r="H116" s="17">
        <v>1</v>
      </c>
      <c r="I116" s="16">
        <f t="shared" si="14"/>
        <v>5</v>
      </c>
      <c r="J116" s="17">
        <v>0</v>
      </c>
      <c r="K116" s="17">
        <v>1</v>
      </c>
      <c r="L116" s="16">
        <f t="shared" si="15"/>
        <v>1</v>
      </c>
    </row>
    <row r="117" spans="2:12" s="15" customFormat="1">
      <c r="B117" s="98" t="s">
        <v>22</v>
      </c>
      <c r="C117" s="17" t="s">
        <v>7</v>
      </c>
      <c r="D117" s="17">
        <v>51</v>
      </c>
      <c r="E117" s="17">
        <v>64</v>
      </c>
      <c r="F117" s="16">
        <f t="shared" si="13"/>
        <v>115</v>
      </c>
      <c r="G117" s="17">
        <v>10</v>
      </c>
      <c r="H117" s="17">
        <v>6</v>
      </c>
      <c r="I117" s="16">
        <f t="shared" si="14"/>
        <v>16</v>
      </c>
      <c r="J117" s="17">
        <v>6</v>
      </c>
      <c r="K117" s="17">
        <v>1</v>
      </c>
      <c r="L117" s="16">
        <f t="shared" si="15"/>
        <v>7</v>
      </c>
    </row>
    <row r="118" spans="2:12" s="15" customFormat="1">
      <c r="B118" s="98"/>
      <c r="C118" s="17" t="s">
        <v>8</v>
      </c>
      <c r="D118" s="17">
        <v>66</v>
      </c>
      <c r="E118" s="17">
        <v>32</v>
      </c>
      <c r="F118" s="16">
        <f t="shared" si="13"/>
        <v>98</v>
      </c>
      <c r="G118" s="17">
        <v>6</v>
      </c>
      <c r="H118" s="17">
        <v>6</v>
      </c>
      <c r="I118" s="16">
        <f t="shared" si="14"/>
        <v>12</v>
      </c>
      <c r="J118" s="17">
        <v>1</v>
      </c>
      <c r="K118" s="17">
        <v>1</v>
      </c>
      <c r="L118" s="16">
        <f t="shared" si="15"/>
        <v>2</v>
      </c>
    </row>
    <row r="119" spans="2:12" s="15" customFormat="1" ht="55.5">
      <c r="B119" s="98"/>
      <c r="C119" s="17" t="s">
        <v>9</v>
      </c>
      <c r="D119" s="17">
        <v>18</v>
      </c>
      <c r="E119" s="17">
        <v>11</v>
      </c>
      <c r="F119" s="16">
        <f t="shared" si="13"/>
        <v>29</v>
      </c>
      <c r="G119" s="17">
        <v>5</v>
      </c>
      <c r="H119" s="17">
        <v>1</v>
      </c>
      <c r="I119" s="16">
        <f t="shared" si="14"/>
        <v>6</v>
      </c>
      <c r="J119" s="17">
        <v>1</v>
      </c>
      <c r="K119" s="17">
        <v>0</v>
      </c>
      <c r="L119" s="16">
        <f t="shared" si="15"/>
        <v>1</v>
      </c>
    </row>
    <row r="120" spans="2:12" s="15" customFormat="1">
      <c r="B120" s="98"/>
      <c r="C120" s="17" t="s">
        <v>10</v>
      </c>
      <c r="D120" s="17">
        <v>35</v>
      </c>
      <c r="E120" s="17">
        <v>48</v>
      </c>
      <c r="F120" s="16">
        <f t="shared" si="13"/>
        <v>83</v>
      </c>
      <c r="G120" s="17">
        <v>4</v>
      </c>
      <c r="H120" s="17">
        <v>3</v>
      </c>
      <c r="I120" s="16">
        <f t="shared" si="14"/>
        <v>7</v>
      </c>
      <c r="J120" s="17">
        <v>0</v>
      </c>
      <c r="K120" s="17">
        <v>0</v>
      </c>
      <c r="L120" s="16">
        <f t="shared" si="15"/>
        <v>0</v>
      </c>
    </row>
    <row r="121" spans="2:12" s="15" customFormat="1">
      <c r="B121" s="98"/>
      <c r="C121" s="17" t="s">
        <v>11</v>
      </c>
      <c r="D121" s="17">
        <v>17</v>
      </c>
      <c r="E121" s="17">
        <v>19</v>
      </c>
      <c r="F121" s="16">
        <f t="shared" si="13"/>
        <v>36</v>
      </c>
      <c r="G121" s="17">
        <v>0</v>
      </c>
      <c r="H121" s="17">
        <v>0</v>
      </c>
      <c r="I121" s="16">
        <f t="shared" si="14"/>
        <v>0</v>
      </c>
      <c r="J121" s="17">
        <v>0</v>
      </c>
      <c r="K121" s="17">
        <v>0</v>
      </c>
      <c r="L121" s="16">
        <f t="shared" si="15"/>
        <v>0</v>
      </c>
    </row>
    <row r="122" spans="2:12" s="15" customFormat="1">
      <c r="B122" s="17" t="s">
        <v>39</v>
      </c>
      <c r="C122" s="17" t="s">
        <v>7</v>
      </c>
      <c r="D122" s="17">
        <v>9</v>
      </c>
      <c r="E122" s="17">
        <v>21</v>
      </c>
      <c r="F122" s="16">
        <f t="shared" si="13"/>
        <v>30</v>
      </c>
      <c r="G122" s="17">
        <v>0</v>
      </c>
      <c r="H122" s="17">
        <v>1</v>
      </c>
      <c r="I122" s="16">
        <f t="shared" si="14"/>
        <v>1</v>
      </c>
      <c r="J122" s="17">
        <v>0</v>
      </c>
      <c r="K122" s="17">
        <v>0</v>
      </c>
      <c r="L122" s="16">
        <f t="shared" si="15"/>
        <v>0</v>
      </c>
    </row>
    <row r="123" spans="2:12" s="15" customFormat="1">
      <c r="B123" s="98" t="s">
        <v>25</v>
      </c>
      <c r="C123" s="17" t="s">
        <v>7</v>
      </c>
      <c r="D123" s="17">
        <v>54</v>
      </c>
      <c r="E123" s="17">
        <v>38</v>
      </c>
      <c r="F123" s="16">
        <f t="shared" si="13"/>
        <v>92</v>
      </c>
      <c r="G123" s="17">
        <v>13</v>
      </c>
      <c r="H123" s="17">
        <v>4</v>
      </c>
      <c r="I123" s="16">
        <f t="shared" si="14"/>
        <v>17</v>
      </c>
      <c r="J123" s="17">
        <v>1</v>
      </c>
      <c r="K123" s="17">
        <v>3</v>
      </c>
      <c r="L123" s="16">
        <f t="shared" si="15"/>
        <v>4</v>
      </c>
    </row>
    <row r="124" spans="2:12" s="15" customFormat="1">
      <c r="B124" s="98"/>
      <c r="C124" s="17" t="s">
        <v>8</v>
      </c>
      <c r="D124" s="17">
        <v>50</v>
      </c>
      <c r="E124" s="17">
        <v>34</v>
      </c>
      <c r="F124" s="16">
        <f t="shared" si="13"/>
        <v>84</v>
      </c>
      <c r="G124" s="17">
        <v>8</v>
      </c>
      <c r="H124" s="17">
        <v>4</v>
      </c>
      <c r="I124" s="16">
        <f t="shared" si="14"/>
        <v>12</v>
      </c>
      <c r="J124" s="17">
        <v>4</v>
      </c>
      <c r="K124" s="17">
        <v>0</v>
      </c>
      <c r="L124" s="16">
        <f t="shared" si="15"/>
        <v>4</v>
      </c>
    </row>
    <row r="125" spans="2:12" s="15" customFormat="1">
      <c r="B125" s="98"/>
      <c r="C125" s="17" t="s">
        <v>10</v>
      </c>
      <c r="D125" s="17">
        <v>18</v>
      </c>
      <c r="E125" s="17">
        <v>21</v>
      </c>
      <c r="F125" s="16">
        <f t="shared" si="13"/>
        <v>39</v>
      </c>
      <c r="G125" s="17">
        <v>2</v>
      </c>
      <c r="H125" s="17">
        <v>3</v>
      </c>
      <c r="I125" s="16">
        <f t="shared" si="14"/>
        <v>5</v>
      </c>
      <c r="J125" s="17">
        <v>0</v>
      </c>
      <c r="K125" s="17">
        <v>1</v>
      </c>
      <c r="L125" s="16">
        <f t="shared" si="15"/>
        <v>1</v>
      </c>
    </row>
    <row r="126" spans="2:12" s="15" customFormat="1">
      <c r="B126" s="98"/>
      <c r="C126" s="17" t="s">
        <v>11</v>
      </c>
      <c r="D126" s="17">
        <v>17</v>
      </c>
      <c r="E126" s="17">
        <v>39</v>
      </c>
      <c r="F126" s="16">
        <f t="shared" si="13"/>
        <v>56</v>
      </c>
      <c r="G126" s="17">
        <v>3</v>
      </c>
      <c r="H126" s="17">
        <v>4</v>
      </c>
      <c r="I126" s="16">
        <f t="shared" si="14"/>
        <v>7</v>
      </c>
      <c r="J126" s="17">
        <v>0</v>
      </c>
      <c r="K126" s="17">
        <v>0</v>
      </c>
      <c r="L126" s="16">
        <f t="shared" si="15"/>
        <v>0</v>
      </c>
    </row>
    <row r="127" spans="2:12" s="15" customFormat="1">
      <c r="B127" s="98" t="s">
        <v>35</v>
      </c>
      <c r="C127" s="17" t="s">
        <v>7</v>
      </c>
      <c r="D127" s="17">
        <v>30</v>
      </c>
      <c r="E127" s="17">
        <v>28</v>
      </c>
      <c r="F127" s="16">
        <f t="shared" si="13"/>
        <v>58</v>
      </c>
      <c r="G127" s="17">
        <v>0</v>
      </c>
      <c r="H127" s="17">
        <v>0</v>
      </c>
      <c r="I127" s="16">
        <f t="shared" si="14"/>
        <v>0</v>
      </c>
      <c r="J127" s="17">
        <v>2</v>
      </c>
      <c r="K127" s="17">
        <v>0</v>
      </c>
      <c r="L127" s="16">
        <f t="shared" si="15"/>
        <v>2</v>
      </c>
    </row>
    <row r="128" spans="2:12" s="15" customFormat="1">
      <c r="B128" s="98"/>
      <c r="C128" s="17" t="s">
        <v>8</v>
      </c>
      <c r="D128" s="17">
        <v>11</v>
      </c>
      <c r="E128" s="17">
        <v>4</v>
      </c>
      <c r="F128" s="16">
        <f t="shared" si="13"/>
        <v>15</v>
      </c>
      <c r="G128" s="17">
        <v>0</v>
      </c>
      <c r="H128" s="17">
        <v>0</v>
      </c>
      <c r="I128" s="16">
        <f t="shared" si="14"/>
        <v>0</v>
      </c>
      <c r="J128" s="17">
        <v>0</v>
      </c>
      <c r="K128" s="17">
        <v>0</v>
      </c>
      <c r="L128" s="16">
        <f t="shared" si="15"/>
        <v>0</v>
      </c>
    </row>
    <row r="129" spans="2:12" s="15" customFormat="1">
      <c r="B129" s="98" t="s">
        <v>33</v>
      </c>
      <c r="C129" s="17" t="s">
        <v>7</v>
      </c>
      <c r="D129" s="17">
        <v>102</v>
      </c>
      <c r="E129" s="17">
        <v>47</v>
      </c>
      <c r="F129" s="16">
        <f t="shared" si="13"/>
        <v>149</v>
      </c>
      <c r="G129" s="17">
        <v>12</v>
      </c>
      <c r="H129" s="17">
        <v>8</v>
      </c>
      <c r="I129" s="16">
        <f t="shared" si="14"/>
        <v>20</v>
      </c>
      <c r="J129" s="17">
        <v>11</v>
      </c>
      <c r="K129" s="17">
        <v>8</v>
      </c>
      <c r="L129" s="16">
        <f t="shared" si="15"/>
        <v>19</v>
      </c>
    </row>
    <row r="130" spans="2:12" s="15" customFormat="1">
      <c r="B130" s="98"/>
      <c r="C130" s="17" t="s">
        <v>8</v>
      </c>
      <c r="D130" s="17">
        <v>55</v>
      </c>
      <c r="E130" s="17">
        <v>30</v>
      </c>
      <c r="F130" s="16">
        <f t="shared" si="13"/>
        <v>85</v>
      </c>
      <c r="G130" s="17">
        <v>9</v>
      </c>
      <c r="H130" s="17">
        <v>2</v>
      </c>
      <c r="I130" s="16">
        <f t="shared" si="14"/>
        <v>11</v>
      </c>
      <c r="J130" s="17">
        <v>4</v>
      </c>
      <c r="K130" s="17">
        <v>1</v>
      </c>
      <c r="L130" s="16">
        <f t="shared" si="15"/>
        <v>5</v>
      </c>
    </row>
    <row r="131" spans="2:12" s="15" customFormat="1">
      <c r="B131" s="98"/>
      <c r="C131" s="17" t="s">
        <v>10</v>
      </c>
      <c r="D131" s="17">
        <v>41</v>
      </c>
      <c r="E131" s="17">
        <v>52</v>
      </c>
      <c r="F131" s="16">
        <f t="shared" si="13"/>
        <v>93</v>
      </c>
      <c r="G131" s="17">
        <v>7</v>
      </c>
      <c r="H131" s="17">
        <v>9</v>
      </c>
      <c r="I131" s="16">
        <f t="shared" si="14"/>
        <v>16</v>
      </c>
      <c r="J131" s="17">
        <v>1</v>
      </c>
      <c r="K131" s="17">
        <v>0</v>
      </c>
      <c r="L131" s="16">
        <f t="shared" si="15"/>
        <v>1</v>
      </c>
    </row>
    <row r="132" spans="2:12" s="15" customFormat="1">
      <c r="B132" s="17" t="s">
        <v>37</v>
      </c>
      <c r="C132" s="17" t="s">
        <v>10</v>
      </c>
      <c r="D132" s="17">
        <v>0</v>
      </c>
      <c r="E132" s="17">
        <v>0</v>
      </c>
      <c r="F132" s="16">
        <f t="shared" si="13"/>
        <v>0</v>
      </c>
      <c r="G132" s="17">
        <v>0</v>
      </c>
      <c r="H132" s="17">
        <v>0</v>
      </c>
      <c r="I132" s="16">
        <f t="shared" si="14"/>
        <v>0</v>
      </c>
      <c r="J132" s="17">
        <v>0</v>
      </c>
      <c r="K132" s="17">
        <v>0</v>
      </c>
      <c r="L132" s="16">
        <f t="shared" si="15"/>
        <v>0</v>
      </c>
    </row>
    <row r="133" spans="2:12" s="15" customFormat="1">
      <c r="B133" s="17" t="s">
        <v>40</v>
      </c>
      <c r="C133" s="17" t="s">
        <v>7</v>
      </c>
      <c r="D133" s="17">
        <v>20</v>
      </c>
      <c r="E133" s="17">
        <v>12</v>
      </c>
      <c r="F133" s="16">
        <f t="shared" si="13"/>
        <v>32</v>
      </c>
      <c r="G133" s="17">
        <v>10</v>
      </c>
      <c r="H133" s="17">
        <v>10</v>
      </c>
      <c r="I133" s="16">
        <f t="shared" si="14"/>
        <v>20</v>
      </c>
      <c r="J133" s="17">
        <v>8</v>
      </c>
      <c r="K133" s="17">
        <v>4</v>
      </c>
      <c r="L133" s="16">
        <f t="shared" si="15"/>
        <v>12</v>
      </c>
    </row>
    <row r="134" spans="2:12" s="15" customFormat="1">
      <c r="B134" s="98" t="s">
        <v>26</v>
      </c>
      <c r="C134" s="17" t="s">
        <v>7</v>
      </c>
      <c r="D134" s="17">
        <v>109</v>
      </c>
      <c r="E134" s="17">
        <v>178</v>
      </c>
      <c r="F134" s="16">
        <f t="shared" si="13"/>
        <v>287</v>
      </c>
      <c r="G134" s="17">
        <v>14</v>
      </c>
      <c r="H134" s="17">
        <v>14</v>
      </c>
      <c r="I134" s="16">
        <f t="shared" si="14"/>
        <v>28</v>
      </c>
      <c r="J134" s="17">
        <v>21</v>
      </c>
      <c r="K134" s="17">
        <v>2</v>
      </c>
      <c r="L134" s="16">
        <f t="shared" si="15"/>
        <v>23</v>
      </c>
    </row>
    <row r="135" spans="2:12" s="15" customFormat="1">
      <c r="B135" s="98"/>
      <c r="C135" s="17" t="s">
        <v>8</v>
      </c>
      <c r="D135" s="17">
        <v>49</v>
      </c>
      <c r="E135" s="17">
        <v>58</v>
      </c>
      <c r="F135" s="16">
        <f t="shared" si="13"/>
        <v>107</v>
      </c>
      <c r="G135" s="17">
        <v>3</v>
      </c>
      <c r="H135" s="17">
        <v>2</v>
      </c>
      <c r="I135" s="16">
        <f t="shared" si="14"/>
        <v>5</v>
      </c>
      <c r="J135" s="17">
        <v>5</v>
      </c>
      <c r="K135" s="17">
        <v>1</v>
      </c>
      <c r="L135" s="16">
        <f t="shared" si="15"/>
        <v>6</v>
      </c>
    </row>
    <row r="136" spans="2:12" s="15" customFormat="1">
      <c r="B136" s="98"/>
      <c r="C136" s="17" t="s">
        <v>10</v>
      </c>
      <c r="D136" s="17">
        <v>20</v>
      </c>
      <c r="E136" s="17">
        <v>46</v>
      </c>
      <c r="F136" s="16">
        <f t="shared" si="13"/>
        <v>66</v>
      </c>
      <c r="G136" s="17">
        <v>1</v>
      </c>
      <c r="H136" s="17">
        <v>1</v>
      </c>
      <c r="I136" s="16">
        <f t="shared" si="14"/>
        <v>2</v>
      </c>
      <c r="J136" s="17">
        <v>0</v>
      </c>
      <c r="K136" s="17">
        <v>0</v>
      </c>
      <c r="L136" s="16">
        <f t="shared" si="15"/>
        <v>0</v>
      </c>
    </row>
    <row r="137" spans="2:12" s="15" customFormat="1">
      <c r="B137" s="98"/>
      <c r="C137" s="17" t="s">
        <v>11</v>
      </c>
      <c r="D137" s="17">
        <v>53</v>
      </c>
      <c r="E137" s="17">
        <v>72</v>
      </c>
      <c r="F137" s="16">
        <f t="shared" si="13"/>
        <v>125</v>
      </c>
      <c r="G137" s="17">
        <v>2</v>
      </c>
      <c r="H137" s="17">
        <v>3</v>
      </c>
      <c r="I137" s="16">
        <f t="shared" si="14"/>
        <v>5</v>
      </c>
      <c r="J137" s="17">
        <v>1</v>
      </c>
      <c r="K137" s="17">
        <v>1</v>
      </c>
      <c r="L137" s="16">
        <f t="shared" si="15"/>
        <v>2</v>
      </c>
    </row>
    <row r="138" spans="2:12" s="15" customFormat="1">
      <c r="B138" s="17" t="s">
        <v>24</v>
      </c>
      <c r="C138" s="17" t="s">
        <v>11</v>
      </c>
      <c r="D138" s="17">
        <v>49</v>
      </c>
      <c r="E138" s="17">
        <v>3</v>
      </c>
      <c r="F138" s="16">
        <f t="shared" si="13"/>
        <v>52</v>
      </c>
      <c r="G138" s="17">
        <v>4</v>
      </c>
      <c r="H138" s="17">
        <v>1</v>
      </c>
      <c r="I138" s="16">
        <f t="shared" si="14"/>
        <v>5</v>
      </c>
      <c r="J138" s="17">
        <v>2</v>
      </c>
      <c r="K138" s="17">
        <v>0</v>
      </c>
      <c r="L138" s="16">
        <f t="shared" si="15"/>
        <v>2</v>
      </c>
    </row>
    <row r="139" spans="2:12" s="15" customFormat="1">
      <c r="B139" s="98" t="s">
        <v>31</v>
      </c>
      <c r="C139" s="17" t="s">
        <v>7</v>
      </c>
      <c r="D139" s="17">
        <v>19</v>
      </c>
      <c r="E139" s="17">
        <v>79</v>
      </c>
      <c r="F139" s="16">
        <f t="shared" si="13"/>
        <v>98</v>
      </c>
      <c r="G139" s="17">
        <v>13</v>
      </c>
      <c r="H139" s="17">
        <v>9</v>
      </c>
      <c r="I139" s="16">
        <f t="shared" si="14"/>
        <v>22</v>
      </c>
      <c r="J139" s="17">
        <v>12</v>
      </c>
      <c r="K139" s="17">
        <v>3</v>
      </c>
      <c r="L139" s="16">
        <f t="shared" si="15"/>
        <v>15</v>
      </c>
    </row>
    <row r="140" spans="2:12" s="15" customFormat="1">
      <c r="B140" s="98"/>
      <c r="C140" s="17" t="s">
        <v>8</v>
      </c>
      <c r="D140" s="17">
        <v>0</v>
      </c>
      <c r="E140" s="17">
        <v>0</v>
      </c>
      <c r="F140" s="16">
        <f t="shared" si="13"/>
        <v>0</v>
      </c>
      <c r="G140" s="17">
        <v>0</v>
      </c>
      <c r="H140" s="17">
        <v>0</v>
      </c>
      <c r="I140" s="16">
        <f t="shared" si="14"/>
        <v>0</v>
      </c>
      <c r="J140" s="17">
        <v>0</v>
      </c>
      <c r="K140" s="17">
        <v>0</v>
      </c>
      <c r="L140" s="16">
        <f t="shared" si="15"/>
        <v>0</v>
      </c>
    </row>
    <row r="141" spans="2:12" s="15" customFormat="1">
      <c r="B141" s="98"/>
      <c r="C141" s="17" t="s">
        <v>10</v>
      </c>
      <c r="D141" s="17">
        <v>0</v>
      </c>
      <c r="E141" s="17">
        <v>0</v>
      </c>
      <c r="F141" s="16">
        <f t="shared" si="13"/>
        <v>0</v>
      </c>
      <c r="G141" s="17">
        <v>0</v>
      </c>
      <c r="H141" s="17">
        <v>0</v>
      </c>
      <c r="I141" s="16">
        <f t="shared" si="14"/>
        <v>0</v>
      </c>
      <c r="J141" s="17">
        <v>0</v>
      </c>
      <c r="K141" s="17">
        <v>0</v>
      </c>
      <c r="L141" s="16">
        <f t="shared" si="15"/>
        <v>0</v>
      </c>
    </row>
    <row r="142" spans="2:12" s="15" customFormat="1">
      <c r="B142" s="98"/>
      <c r="C142" s="17" t="s">
        <v>11</v>
      </c>
      <c r="D142" s="17">
        <v>0</v>
      </c>
      <c r="E142" s="17">
        <v>0</v>
      </c>
      <c r="F142" s="16">
        <f t="shared" si="13"/>
        <v>0</v>
      </c>
      <c r="G142" s="17">
        <v>0</v>
      </c>
      <c r="H142" s="17">
        <v>0</v>
      </c>
      <c r="I142" s="16">
        <f t="shared" si="14"/>
        <v>0</v>
      </c>
      <c r="J142" s="17">
        <v>0</v>
      </c>
      <c r="K142" s="17">
        <v>0</v>
      </c>
      <c r="L142" s="16">
        <f t="shared" si="15"/>
        <v>0</v>
      </c>
    </row>
    <row r="143" spans="2:12" s="15" customFormat="1">
      <c r="B143" s="98" t="s">
        <v>76</v>
      </c>
      <c r="C143" s="17" t="s">
        <v>7</v>
      </c>
      <c r="D143" s="17">
        <v>360</v>
      </c>
      <c r="E143" s="17">
        <v>268</v>
      </c>
      <c r="F143" s="16">
        <f t="shared" si="13"/>
        <v>628</v>
      </c>
      <c r="G143" s="17">
        <v>0</v>
      </c>
      <c r="H143" s="17">
        <v>0</v>
      </c>
      <c r="I143" s="16">
        <f t="shared" si="14"/>
        <v>0</v>
      </c>
      <c r="J143" s="17">
        <v>0</v>
      </c>
      <c r="K143" s="17">
        <v>0</v>
      </c>
      <c r="L143" s="16">
        <f t="shared" si="15"/>
        <v>0</v>
      </c>
    </row>
    <row r="144" spans="2:12" s="15" customFormat="1">
      <c r="B144" s="98"/>
      <c r="C144" s="17" t="s">
        <v>8</v>
      </c>
      <c r="D144" s="17">
        <v>60</v>
      </c>
      <c r="E144" s="17">
        <v>86</v>
      </c>
      <c r="F144" s="16">
        <f t="shared" si="13"/>
        <v>146</v>
      </c>
      <c r="G144" s="17">
        <v>0</v>
      </c>
      <c r="H144" s="17">
        <v>0</v>
      </c>
      <c r="I144" s="16">
        <f t="shared" si="14"/>
        <v>0</v>
      </c>
      <c r="J144" s="17">
        <v>0</v>
      </c>
      <c r="K144" s="17">
        <v>0</v>
      </c>
      <c r="L144" s="16">
        <f t="shared" si="15"/>
        <v>0</v>
      </c>
    </row>
    <row r="145" spans="2:12" s="15" customFormat="1">
      <c r="B145" s="98"/>
      <c r="C145" s="17" t="s">
        <v>10</v>
      </c>
      <c r="D145" s="17">
        <v>43</v>
      </c>
      <c r="E145" s="17">
        <v>272</v>
      </c>
      <c r="F145" s="16">
        <f t="shared" si="13"/>
        <v>315</v>
      </c>
      <c r="G145" s="17">
        <v>0</v>
      </c>
      <c r="H145" s="17">
        <v>0</v>
      </c>
      <c r="I145" s="16">
        <f t="shared" si="14"/>
        <v>0</v>
      </c>
      <c r="J145" s="17">
        <v>0</v>
      </c>
      <c r="K145" s="17">
        <v>0</v>
      </c>
      <c r="L145" s="16">
        <f t="shared" si="15"/>
        <v>0</v>
      </c>
    </row>
    <row r="146" spans="2:12" s="15" customFormat="1">
      <c r="B146" s="98"/>
      <c r="C146" s="17" t="s">
        <v>11</v>
      </c>
      <c r="D146" s="17">
        <v>240</v>
      </c>
      <c r="E146" s="17">
        <v>394</v>
      </c>
      <c r="F146" s="16">
        <f t="shared" si="13"/>
        <v>634</v>
      </c>
      <c r="G146" s="17">
        <v>0</v>
      </c>
      <c r="H146" s="17">
        <v>0</v>
      </c>
      <c r="I146" s="16">
        <f t="shared" si="14"/>
        <v>0</v>
      </c>
      <c r="J146" s="17">
        <v>0</v>
      </c>
      <c r="K146" s="17">
        <v>0</v>
      </c>
      <c r="L146" s="16">
        <f t="shared" si="15"/>
        <v>0</v>
      </c>
    </row>
    <row r="147" spans="2:12" s="15" customFormat="1">
      <c r="B147" s="17" t="s">
        <v>82</v>
      </c>
      <c r="C147" s="17" t="s">
        <v>7</v>
      </c>
      <c r="D147" s="17">
        <v>41</v>
      </c>
      <c r="E147" s="17">
        <v>15</v>
      </c>
      <c r="F147" s="16">
        <f t="shared" si="13"/>
        <v>56</v>
      </c>
      <c r="G147" s="17">
        <v>1</v>
      </c>
      <c r="H147" s="17">
        <v>0</v>
      </c>
      <c r="I147" s="16">
        <f t="shared" si="14"/>
        <v>1</v>
      </c>
      <c r="J147" s="17">
        <v>0</v>
      </c>
      <c r="K147" s="17">
        <v>0</v>
      </c>
      <c r="L147" s="16">
        <f t="shared" si="15"/>
        <v>0</v>
      </c>
    </row>
    <row r="148" spans="2:12" s="15" customFormat="1" ht="55.5">
      <c r="B148" s="17" t="s">
        <v>78</v>
      </c>
      <c r="C148" s="17" t="s">
        <v>7</v>
      </c>
      <c r="D148" s="17">
        <v>0</v>
      </c>
      <c r="E148" s="17">
        <v>0</v>
      </c>
      <c r="F148" s="16">
        <f t="shared" si="13"/>
        <v>0</v>
      </c>
      <c r="G148" s="17">
        <v>0</v>
      </c>
      <c r="H148" s="17">
        <v>0</v>
      </c>
      <c r="I148" s="16">
        <f t="shared" si="14"/>
        <v>0</v>
      </c>
      <c r="J148" s="17">
        <v>0</v>
      </c>
      <c r="K148" s="17">
        <v>0</v>
      </c>
      <c r="L148" s="16">
        <f t="shared" si="15"/>
        <v>0</v>
      </c>
    </row>
    <row r="149" spans="2:12" s="15" customFormat="1">
      <c r="B149" s="17" t="s">
        <v>77</v>
      </c>
      <c r="C149" s="17" t="s">
        <v>7</v>
      </c>
      <c r="D149" s="17">
        <v>34</v>
      </c>
      <c r="E149" s="17">
        <v>12</v>
      </c>
      <c r="F149" s="16">
        <f t="shared" si="13"/>
        <v>46</v>
      </c>
      <c r="G149" s="17">
        <v>7</v>
      </c>
      <c r="H149" s="17">
        <v>0</v>
      </c>
      <c r="I149" s="16">
        <f t="shared" si="14"/>
        <v>7</v>
      </c>
      <c r="J149" s="17">
        <v>0</v>
      </c>
      <c r="K149" s="17">
        <v>0</v>
      </c>
      <c r="L149" s="16">
        <f t="shared" si="15"/>
        <v>0</v>
      </c>
    </row>
    <row r="150" spans="2:12" s="15" customFormat="1">
      <c r="B150" s="17" t="s">
        <v>79</v>
      </c>
      <c r="C150" s="17" t="s">
        <v>8</v>
      </c>
      <c r="D150" s="17">
        <v>9</v>
      </c>
      <c r="E150" s="17">
        <v>7</v>
      </c>
      <c r="F150" s="16">
        <f t="shared" si="13"/>
        <v>16</v>
      </c>
      <c r="G150" s="17">
        <v>5</v>
      </c>
      <c r="H150" s="17">
        <v>0</v>
      </c>
      <c r="I150" s="16">
        <f t="shared" si="14"/>
        <v>5</v>
      </c>
      <c r="J150" s="17">
        <v>1</v>
      </c>
      <c r="K150" s="17">
        <v>0</v>
      </c>
      <c r="L150" s="16">
        <f t="shared" si="15"/>
        <v>1</v>
      </c>
    </row>
    <row r="151" spans="2:12" s="15" customFormat="1">
      <c r="B151" s="99" t="s">
        <v>67</v>
      </c>
      <c r="C151" s="16" t="s">
        <v>7</v>
      </c>
      <c r="D151" s="16">
        <f>D149+D148+D147+D143+D139+D134+D133+D129+D127+D123+D122+D117+D112+D108+D104+D100+D96+D92+D88</f>
        <v>1016</v>
      </c>
      <c r="E151" s="49">
        <f t="shared" ref="E151:L151" si="16">E149+E148+E147+E143+E139+E134+E133+E129+E127+E123+E122+E117+E112+E108+E104+E100+E96+E92+E88</f>
        <v>874</v>
      </c>
      <c r="F151" s="49">
        <f t="shared" si="16"/>
        <v>1890</v>
      </c>
      <c r="G151" s="49">
        <f t="shared" si="16"/>
        <v>220</v>
      </c>
      <c r="H151" s="49">
        <f t="shared" si="16"/>
        <v>103</v>
      </c>
      <c r="I151" s="49">
        <f t="shared" si="16"/>
        <v>323</v>
      </c>
      <c r="J151" s="49">
        <f t="shared" si="16"/>
        <v>74</v>
      </c>
      <c r="K151" s="49">
        <f t="shared" si="16"/>
        <v>29</v>
      </c>
      <c r="L151" s="49">
        <f t="shared" si="16"/>
        <v>103</v>
      </c>
    </row>
    <row r="152" spans="2:12" s="15" customFormat="1">
      <c r="B152" s="99"/>
      <c r="C152" s="16" t="s">
        <v>8</v>
      </c>
      <c r="D152" s="16">
        <f>D150+D144+D140+D135+D130+D128+D124+D118+D113+D109+D105+D101+D97+D93+D89</f>
        <v>409</v>
      </c>
      <c r="E152" s="49">
        <f t="shared" ref="E152:L152" si="17">E150+E144+E140+E135+E130+E128+E124+E118+E113+E109+E105+E101+E97+E93+E89</f>
        <v>319</v>
      </c>
      <c r="F152" s="49">
        <f t="shared" si="17"/>
        <v>728</v>
      </c>
      <c r="G152" s="49">
        <f t="shared" si="17"/>
        <v>69</v>
      </c>
      <c r="H152" s="49">
        <f t="shared" si="17"/>
        <v>24</v>
      </c>
      <c r="I152" s="49">
        <f t="shared" si="17"/>
        <v>93</v>
      </c>
      <c r="J152" s="49">
        <f t="shared" si="17"/>
        <v>15</v>
      </c>
      <c r="K152" s="49">
        <f t="shared" si="17"/>
        <v>3</v>
      </c>
      <c r="L152" s="49">
        <f t="shared" si="17"/>
        <v>18</v>
      </c>
    </row>
    <row r="153" spans="2:12" s="15" customFormat="1">
      <c r="B153" s="99"/>
      <c r="C153" s="16" t="s">
        <v>10</v>
      </c>
      <c r="D153" s="16">
        <f>D145+D141+D136+D132+D131+D125+D120+D114+D110+D106+D102+D98+D94+D90</f>
        <v>233</v>
      </c>
      <c r="E153" s="49">
        <f t="shared" ref="E153:L153" si="18">E145+E141+E136+E132+E131+E125+E120+E114+E110+E106+E102+E98+E94+E90</f>
        <v>526</v>
      </c>
      <c r="F153" s="49">
        <f t="shared" si="18"/>
        <v>759</v>
      </c>
      <c r="G153" s="49">
        <f t="shared" si="18"/>
        <v>45</v>
      </c>
      <c r="H153" s="49">
        <f t="shared" si="18"/>
        <v>35</v>
      </c>
      <c r="I153" s="49">
        <f t="shared" si="18"/>
        <v>80</v>
      </c>
      <c r="J153" s="49">
        <f t="shared" si="18"/>
        <v>1</v>
      </c>
      <c r="K153" s="49">
        <f t="shared" si="18"/>
        <v>1</v>
      </c>
      <c r="L153" s="49">
        <f t="shared" si="18"/>
        <v>2</v>
      </c>
    </row>
    <row r="154" spans="2:12" s="15" customFormat="1">
      <c r="B154" s="99"/>
      <c r="C154" s="16" t="s">
        <v>11</v>
      </c>
      <c r="D154" s="16">
        <f>D146+D142+D138+D137+D126+D121+D116+D115+D111+D107+D103+D99+D95+D91</f>
        <v>476</v>
      </c>
      <c r="E154" s="49">
        <f t="shared" ref="E154:L154" si="19">E146+E142+E138+E137+E126+E121+E116+E115+E111+E107+E103+E99+E95+E91</f>
        <v>621</v>
      </c>
      <c r="F154" s="49">
        <f t="shared" si="19"/>
        <v>1097</v>
      </c>
      <c r="G154" s="49">
        <f t="shared" si="19"/>
        <v>18</v>
      </c>
      <c r="H154" s="49">
        <f t="shared" si="19"/>
        <v>14</v>
      </c>
      <c r="I154" s="49">
        <f t="shared" si="19"/>
        <v>32</v>
      </c>
      <c r="J154" s="49">
        <f t="shared" si="19"/>
        <v>3</v>
      </c>
      <c r="K154" s="49">
        <f t="shared" si="19"/>
        <v>2</v>
      </c>
      <c r="L154" s="49">
        <f t="shared" si="19"/>
        <v>5</v>
      </c>
    </row>
    <row r="155" spans="2:12" s="15" customFormat="1">
      <c r="B155" s="99"/>
      <c r="C155" s="16" t="s">
        <v>44</v>
      </c>
      <c r="D155" s="16">
        <f>D119</f>
        <v>18</v>
      </c>
      <c r="E155" s="49">
        <f t="shared" ref="E155:L155" si="20">E119</f>
        <v>11</v>
      </c>
      <c r="F155" s="49">
        <f t="shared" si="20"/>
        <v>29</v>
      </c>
      <c r="G155" s="49">
        <f t="shared" si="20"/>
        <v>5</v>
      </c>
      <c r="H155" s="49">
        <f t="shared" si="20"/>
        <v>1</v>
      </c>
      <c r="I155" s="49">
        <f t="shared" si="20"/>
        <v>6</v>
      </c>
      <c r="J155" s="49">
        <f t="shared" si="20"/>
        <v>1</v>
      </c>
      <c r="K155" s="49">
        <f t="shared" si="20"/>
        <v>0</v>
      </c>
      <c r="L155" s="49">
        <f t="shared" si="20"/>
        <v>1</v>
      </c>
    </row>
    <row r="156" spans="2:12" s="15" customFormat="1">
      <c r="B156" s="99" t="s">
        <v>45</v>
      </c>
      <c r="C156" s="99"/>
      <c r="D156" s="16">
        <f>SUM(D151:D155)</f>
        <v>2152</v>
      </c>
      <c r="E156" s="16">
        <f>SUM(E151:E155)</f>
        <v>2351</v>
      </c>
      <c r="F156" s="16">
        <f t="shared" ref="F156" si="21">D156+E156</f>
        <v>4503</v>
      </c>
      <c r="G156" s="16">
        <f>SUM(G151:G155)</f>
        <v>357</v>
      </c>
      <c r="H156" s="16">
        <f>SUM(H151:H155)</f>
        <v>177</v>
      </c>
      <c r="I156" s="16">
        <f t="shared" ref="I156" si="22">G156+H156</f>
        <v>534</v>
      </c>
      <c r="J156" s="16">
        <f>SUM(J151:J155)</f>
        <v>94</v>
      </c>
      <c r="K156" s="16">
        <f>SUM(K151:K155)</f>
        <v>35</v>
      </c>
      <c r="L156" s="16">
        <f t="shared" ref="L156" si="23">J156+K156</f>
        <v>129</v>
      </c>
    </row>
  </sheetData>
  <autoFilter ref="B86:L156">
    <filterColumn colId="2" showButton="0"/>
    <filterColumn colId="3" showButton="0"/>
    <filterColumn colId="5" showButton="0"/>
    <filterColumn colId="6" showButton="0"/>
    <filterColumn colId="8" showButton="0"/>
    <filterColumn colId="9" showButton="0"/>
  </autoFilter>
  <mergeCells count="45">
    <mergeCell ref="J2:L2"/>
    <mergeCell ref="B4:B7"/>
    <mergeCell ref="B8:B11"/>
    <mergeCell ref="B12:B15"/>
    <mergeCell ref="B16:B19"/>
    <mergeCell ref="B20:B23"/>
    <mergeCell ref="D2:F2"/>
    <mergeCell ref="G2:I2"/>
    <mergeCell ref="B59:B62"/>
    <mergeCell ref="B24:B27"/>
    <mergeCell ref="B28:B31"/>
    <mergeCell ref="B32:B35"/>
    <mergeCell ref="B37:B41"/>
    <mergeCell ref="B96:B99"/>
    <mergeCell ref="B100:B103"/>
    <mergeCell ref="B104:B107"/>
    <mergeCell ref="B1:L1"/>
    <mergeCell ref="B71:B75"/>
    <mergeCell ref="B2:B3"/>
    <mergeCell ref="C2:C3"/>
    <mergeCell ref="D86:F86"/>
    <mergeCell ref="G86:I86"/>
    <mergeCell ref="J86:L86"/>
    <mergeCell ref="B63:B66"/>
    <mergeCell ref="B76:C76"/>
    <mergeCell ref="B43:B46"/>
    <mergeCell ref="B47:B48"/>
    <mergeCell ref="B49:B51"/>
    <mergeCell ref="B54:B57"/>
    <mergeCell ref="B143:B146"/>
    <mergeCell ref="B151:B155"/>
    <mergeCell ref="B156:C156"/>
    <mergeCell ref="B84:L85"/>
    <mergeCell ref="B86:B87"/>
    <mergeCell ref="C86:C87"/>
    <mergeCell ref="B129:B131"/>
    <mergeCell ref="B134:B137"/>
    <mergeCell ref="B139:B142"/>
    <mergeCell ref="B123:B126"/>
    <mergeCell ref="B127:B128"/>
    <mergeCell ref="B108:B111"/>
    <mergeCell ref="B112:B115"/>
    <mergeCell ref="B117:B121"/>
    <mergeCell ref="B88:B91"/>
    <mergeCell ref="B92:B9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rightToLeft="1" topLeftCell="A118" zoomScale="70" zoomScaleNormal="70" workbookViewId="0">
      <selection activeCell="A104" sqref="A104:R117"/>
    </sheetView>
  </sheetViews>
  <sheetFormatPr defaultColWidth="9" defaultRowHeight="30" customHeight="1"/>
  <cols>
    <col min="1" max="1" width="23.7109375" style="15" customWidth="1"/>
    <col min="2" max="3" width="8.140625" style="15" customWidth="1"/>
    <col min="4" max="4" width="9.42578125" style="15" customWidth="1"/>
    <col min="5" max="13" width="8.140625" style="15" customWidth="1"/>
    <col min="14" max="16" width="8.7109375" style="15" bestFit="1" customWidth="1"/>
    <col min="17" max="16384" width="9" style="15"/>
  </cols>
  <sheetData>
    <row r="1" spans="1:16" ht="30" customHeight="1">
      <c r="A1" s="100" t="s">
        <v>93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30" customHeight="1">
      <c r="A2" s="101" t="s">
        <v>94</v>
      </c>
      <c r="B2" s="99" t="s">
        <v>7</v>
      </c>
      <c r="C2" s="99"/>
      <c r="D2" s="99"/>
      <c r="E2" s="99" t="s">
        <v>95</v>
      </c>
      <c r="F2" s="99"/>
      <c r="G2" s="99"/>
      <c r="H2" s="99" t="s">
        <v>10</v>
      </c>
      <c r="I2" s="99"/>
      <c r="J2" s="99"/>
      <c r="K2" s="99" t="s">
        <v>11</v>
      </c>
      <c r="L2" s="99"/>
      <c r="M2" s="99"/>
      <c r="N2" s="99" t="s">
        <v>67</v>
      </c>
      <c r="O2" s="99"/>
      <c r="P2" s="99"/>
    </row>
    <row r="3" spans="1:16" ht="30" customHeight="1">
      <c r="A3" s="101"/>
      <c r="B3" s="16" t="s">
        <v>3</v>
      </c>
      <c r="C3" s="16" t="s">
        <v>96</v>
      </c>
      <c r="D3" s="16" t="s">
        <v>5</v>
      </c>
      <c r="E3" s="16" t="s">
        <v>3</v>
      </c>
      <c r="F3" s="16" t="s">
        <v>96</v>
      </c>
      <c r="G3" s="16" t="s">
        <v>5</v>
      </c>
      <c r="H3" s="16" t="s">
        <v>3</v>
      </c>
      <c r="I3" s="16" t="s">
        <v>96</v>
      </c>
      <c r="J3" s="16" t="s">
        <v>5</v>
      </c>
      <c r="K3" s="16" t="s">
        <v>3</v>
      </c>
      <c r="L3" s="16" t="s">
        <v>96</v>
      </c>
      <c r="M3" s="16" t="s">
        <v>5</v>
      </c>
      <c r="N3" s="16" t="s">
        <v>3</v>
      </c>
      <c r="O3" s="16" t="s">
        <v>4</v>
      </c>
      <c r="P3" s="16" t="s">
        <v>5</v>
      </c>
    </row>
    <row r="4" spans="1:16" ht="30" customHeight="1">
      <c r="A4" s="27" t="s">
        <v>6</v>
      </c>
      <c r="B4" s="17">
        <v>2162</v>
      </c>
      <c r="C4" s="17">
        <v>1004</v>
      </c>
      <c r="D4" s="18">
        <f>B4+C4</f>
        <v>3166</v>
      </c>
      <c r="E4" s="17">
        <v>1790</v>
      </c>
      <c r="F4" s="17">
        <v>701</v>
      </c>
      <c r="G4" s="18">
        <f>E4+F4</f>
        <v>2491</v>
      </c>
      <c r="H4" s="17">
        <v>736</v>
      </c>
      <c r="I4" s="17">
        <v>405</v>
      </c>
      <c r="J4" s="18">
        <f>H4+I4</f>
        <v>1141</v>
      </c>
      <c r="K4" s="17">
        <v>312</v>
      </c>
      <c r="L4" s="17">
        <v>248</v>
      </c>
      <c r="M4" s="18">
        <f>K4+L4</f>
        <v>560</v>
      </c>
      <c r="N4" s="16">
        <v>5001</v>
      </c>
      <c r="O4" s="16">
        <v>2358</v>
      </c>
      <c r="P4" s="16">
        <f>N4+O4</f>
        <v>7359</v>
      </c>
    </row>
    <row r="5" spans="1:16" ht="30" customHeight="1">
      <c r="A5" s="27" t="s">
        <v>12</v>
      </c>
      <c r="B5" s="17">
        <v>646</v>
      </c>
      <c r="C5" s="17">
        <v>275</v>
      </c>
      <c r="D5" s="18">
        <f t="shared" ref="D5:D56" si="0">B5+C5</f>
        <v>921</v>
      </c>
      <c r="E5" s="17">
        <v>327</v>
      </c>
      <c r="F5" s="17">
        <v>163</v>
      </c>
      <c r="G5" s="18">
        <f t="shared" ref="G5:G57" si="1">E5+F5</f>
        <v>490</v>
      </c>
      <c r="H5" s="17">
        <v>349</v>
      </c>
      <c r="I5" s="17">
        <v>170</v>
      </c>
      <c r="J5" s="18">
        <f t="shared" ref="J5:J57" si="2">H5+I5</f>
        <v>519</v>
      </c>
      <c r="K5" s="17">
        <v>275</v>
      </c>
      <c r="L5" s="17">
        <v>223</v>
      </c>
      <c r="M5" s="18">
        <f t="shared" ref="M5:M57" si="3">K5+L5</f>
        <v>498</v>
      </c>
      <c r="N5" s="16">
        <v>1597</v>
      </c>
      <c r="O5" s="16">
        <v>831</v>
      </c>
      <c r="P5" s="16">
        <f t="shared" ref="P5:P57" si="4">N5+O5</f>
        <v>2428</v>
      </c>
    </row>
    <row r="6" spans="1:16" ht="30" customHeight="1">
      <c r="A6" s="27" t="s">
        <v>13</v>
      </c>
      <c r="B6" s="17">
        <v>398</v>
      </c>
      <c r="C6" s="17">
        <v>840</v>
      </c>
      <c r="D6" s="18">
        <f t="shared" si="0"/>
        <v>1238</v>
      </c>
      <c r="E6" s="17">
        <v>280</v>
      </c>
      <c r="F6" s="17">
        <v>391</v>
      </c>
      <c r="G6" s="18">
        <f t="shared" si="1"/>
        <v>671</v>
      </c>
      <c r="H6" s="17">
        <v>132</v>
      </c>
      <c r="I6" s="17">
        <v>347</v>
      </c>
      <c r="J6" s="18">
        <f t="shared" si="2"/>
        <v>479</v>
      </c>
      <c r="K6" s="17">
        <v>120</v>
      </c>
      <c r="L6" s="17">
        <v>372</v>
      </c>
      <c r="M6" s="18">
        <f t="shared" si="3"/>
        <v>492</v>
      </c>
      <c r="N6" s="16">
        <v>930</v>
      </c>
      <c r="O6" s="16">
        <v>1950</v>
      </c>
      <c r="P6" s="16">
        <f t="shared" si="4"/>
        <v>2880</v>
      </c>
    </row>
    <row r="7" spans="1:16" ht="30" customHeight="1">
      <c r="A7" s="27" t="s">
        <v>14</v>
      </c>
      <c r="B7" s="17">
        <v>1242</v>
      </c>
      <c r="C7" s="17">
        <v>750</v>
      </c>
      <c r="D7" s="18">
        <f t="shared" si="0"/>
        <v>1992</v>
      </c>
      <c r="E7" s="17">
        <v>827</v>
      </c>
      <c r="F7" s="17">
        <v>385</v>
      </c>
      <c r="G7" s="18">
        <f t="shared" si="1"/>
        <v>1212</v>
      </c>
      <c r="H7" s="17">
        <v>605</v>
      </c>
      <c r="I7" s="17">
        <v>622</v>
      </c>
      <c r="J7" s="18">
        <f t="shared" si="2"/>
        <v>1227</v>
      </c>
      <c r="K7" s="17">
        <v>577</v>
      </c>
      <c r="L7" s="17">
        <v>526</v>
      </c>
      <c r="M7" s="18">
        <f t="shared" si="3"/>
        <v>1103</v>
      </c>
      <c r="N7" s="16">
        <v>3251</v>
      </c>
      <c r="O7" s="16">
        <v>2283</v>
      </c>
      <c r="P7" s="16">
        <f t="shared" si="4"/>
        <v>5534</v>
      </c>
    </row>
    <row r="8" spans="1:16" ht="30" customHeight="1">
      <c r="A8" s="27" t="s">
        <v>15</v>
      </c>
      <c r="B8" s="17">
        <v>441</v>
      </c>
      <c r="C8" s="17">
        <v>456</v>
      </c>
      <c r="D8" s="18">
        <f t="shared" si="0"/>
        <v>897</v>
      </c>
      <c r="E8" s="17">
        <v>396</v>
      </c>
      <c r="F8" s="17">
        <v>336</v>
      </c>
      <c r="G8" s="18">
        <f t="shared" si="1"/>
        <v>732</v>
      </c>
      <c r="H8" s="17">
        <v>175</v>
      </c>
      <c r="I8" s="17">
        <v>239</v>
      </c>
      <c r="J8" s="18">
        <f t="shared" si="2"/>
        <v>414</v>
      </c>
      <c r="K8" s="17">
        <v>175</v>
      </c>
      <c r="L8" s="17">
        <v>223</v>
      </c>
      <c r="M8" s="18">
        <f t="shared" si="3"/>
        <v>398</v>
      </c>
      <c r="N8" s="16">
        <v>1187</v>
      </c>
      <c r="O8" s="16">
        <v>1254</v>
      </c>
      <c r="P8" s="16">
        <f t="shared" si="4"/>
        <v>2441</v>
      </c>
    </row>
    <row r="9" spans="1:16" ht="30" customHeight="1">
      <c r="A9" s="27" t="s">
        <v>16</v>
      </c>
      <c r="B9" s="17">
        <v>2445</v>
      </c>
      <c r="C9" s="17">
        <v>781</v>
      </c>
      <c r="D9" s="18">
        <f t="shared" si="0"/>
        <v>3226</v>
      </c>
      <c r="E9" s="17">
        <v>1737</v>
      </c>
      <c r="F9" s="17">
        <v>400</v>
      </c>
      <c r="G9" s="18">
        <f t="shared" si="1"/>
        <v>2137</v>
      </c>
      <c r="H9" s="17">
        <v>1083</v>
      </c>
      <c r="I9" s="17">
        <v>337</v>
      </c>
      <c r="J9" s="18">
        <f t="shared" si="2"/>
        <v>1420</v>
      </c>
      <c r="K9" s="17">
        <v>884</v>
      </c>
      <c r="L9" s="17">
        <v>206</v>
      </c>
      <c r="M9" s="18">
        <f t="shared" si="3"/>
        <v>1090</v>
      </c>
      <c r="N9" s="16">
        <v>6149</v>
      </c>
      <c r="O9" s="16">
        <v>1724</v>
      </c>
      <c r="P9" s="16">
        <f t="shared" si="4"/>
        <v>7873</v>
      </c>
    </row>
    <row r="10" spans="1:16" ht="30" customHeight="1">
      <c r="A10" s="27" t="s">
        <v>17</v>
      </c>
      <c r="B10" s="17">
        <v>1782</v>
      </c>
      <c r="C10" s="17">
        <v>237</v>
      </c>
      <c r="D10" s="18">
        <f t="shared" si="0"/>
        <v>2019</v>
      </c>
      <c r="E10" s="17">
        <v>2664</v>
      </c>
      <c r="F10" s="17">
        <v>360</v>
      </c>
      <c r="G10" s="18">
        <f t="shared" si="1"/>
        <v>3024</v>
      </c>
      <c r="H10" s="17">
        <v>855</v>
      </c>
      <c r="I10" s="17">
        <v>241</v>
      </c>
      <c r="J10" s="18">
        <f t="shared" si="2"/>
        <v>1096</v>
      </c>
      <c r="K10" s="17">
        <v>825</v>
      </c>
      <c r="L10" s="17">
        <v>99</v>
      </c>
      <c r="M10" s="18">
        <f t="shared" si="3"/>
        <v>924</v>
      </c>
      <c r="N10" s="16">
        <v>6126</v>
      </c>
      <c r="O10" s="16">
        <v>937</v>
      </c>
      <c r="P10" s="16">
        <f t="shared" si="4"/>
        <v>7063</v>
      </c>
    </row>
    <row r="11" spans="1:16" ht="30" customHeight="1">
      <c r="A11" s="27" t="s">
        <v>18</v>
      </c>
      <c r="B11" s="17">
        <v>648</v>
      </c>
      <c r="C11" s="17">
        <v>379</v>
      </c>
      <c r="D11" s="18">
        <f t="shared" si="0"/>
        <v>1027</v>
      </c>
      <c r="E11" s="17">
        <v>419</v>
      </c>
      <c r="F11" s="17">
        <v>219</v>
      </c>
      <c r="G11" s="18">
        <f t="shared" si="1"/>
        <v>638</v>
      </c>
      <c r="H11" s="17">
        <v>306</v>
      </c>
      <c r="I11" s="17">
        <v>221</v>
      </c>
      <c r="J11" s="18">
        <f t="shared" si="2"/>
        <v>527</v>
      </c>
      <c r="K11" s="17">
        <v>332</v>
      </c>
      <c r="L11" s="17">
        <v>198</v>
      </c>
      <c r="M11" s="18">
        <f t="shared" si="3"/>
        <v>530</v>
      </c>
      <c r="N11" s="16">
        <v>1705</v>
      </c>
      <c r="O11" s="16">
        <v>1017</v>
      </c>
      <c r="P11" s="16">
        <f t="shared" si="4"/>
        <v>2722</v>
      </c>
    </row>
    <row r="12" spans="1:16" ht="30" customHeight="1">
      <c r="A12" s="27" t="s">
        <v>19</v>
      </c>
      <c r="B12" s="17">
        <v>0</v>
      </c>
      <c r="C12" s="17">
        <v>0</v>
      </c>
      <c r="D12" s="18">
        <f t="shared" si="0"/>
        <v>0</v>
      </c>
      <c r="E12" s="17">
        <v>0</v>
      </c>
      <c r="F12" s="17">
        <v>0</v>
      </c>
      <c r="G12" s="18">
        <f t="shared" si="1"/>
        <v>0</v>
      </c>
      <c r="H12" s="17">
        <v>0</v>
      </c>
      <c r="I12" s="17">
        <v>0</v>
      </c>
      <c r="J12" s="18">
        <f t="shared" si="2"/>
        <v>0</v>
      </c>
      <c r="K12" s="17">
        <v>990</v>
      </c>
      <c r="L12" s="17">
        <v>465</v>
      </c>
      <c r="M12" s="18">
        <f t="shared" si="3"/>
        <v>1455</v>
      </c>
      <c r="N12" s="16">
        <v>990</v>
      </c>
      <c r="O12" s="16">
        <v>465</v>
      </c>
      <c r="P12" s="16">
        <f t="shared" si="4"/>
        <v>1455</v>
      </c>
    </row>
    <row r="13" spans="1:16" ht="30" customHeight="1">
      <c r="A13" s="27" t="s">
        <v>22</v>
      </c>
      <c r="B13" s="17">
        <v>1269</v>
      </c>
      <c r="C13" s="17">
        <v>1039</v>
      </c>
      <c r="D13" s="18">
        <f t="shared" si="0"/>
        <v>2308</v>
      </c>
      <c r="E13" s="17">
        <v>1101</v>
      </c>
      <c r="F13" s="17">
        <v>490</v>
      </c>
      <c r="G13" s="18">
        <f t="shared" si="1"/>
        <v>1591</v>
      </c>
      <c r="H13" s="17">
        <v>781</v>
      </c>
      <c r="I13" s="17">
        <v>929</v>
      </c>
      <c r="J13" s="18">
        <f t="shared" si="2"/>
        <v>1710</v>
      </c>
      <c r="K13" s="17">
        <v>442</v>
      </c>
      <c r="L13" s="17">
        <v>556</v>
      </c>
      <c r="M13" s="18">
        <f t="shared" si="3"/>
        <v>998</v>
      </c>
      <c r="N13" s="16">
        <v>3593</v>
      </c>
      <c r="O13" s="16">
        <v>3014</v>
      </c>
      <c r="P13" s="16">
        <f t="shared" si="4"/>
        <v>6607</v>
      </c>
    </row>
    <row r="14" spans="1:16" ht="30" customHeight="1">
      <c r="A14" s="27" t="s">
        <v>97</v>
      </c>
      <c r="B14" s="17">
        <v>0</v>
      </c>
      <c r="C14" s="17">
        <v>0</v>
      </c>
      <c r="D14" s="18">
        <f t="shared" si="0"/>
        <v>0</v>
      </c>
      <c r="E14" s="17">
        <v>533</v>
      </c>
      <c r="F14" s="17">
        <v>452</v>
      </c>
      <c r="G14" s="18">
        <f t="shared" si="1"/>
        <v>985</v>
      </c>
      <c r="H14" s="17">
        <v>0</v>
      </c>
      <c r="I14" s="17">
        <v>0</v>
      </c>
      <c r="J14" s="18">
        <f t="shared" si="2"/>
        <v>0</v>
      </c>
      <c r="K14" s="17">
        <v>0</v>
      </c>
      <c r="L14" s="17">
        <v>0</v>
      </c>
      <c r="M14" s="18">
        <f t="shared" si="3"/>
        <v>0</v>
      </c>
      <c r="N14" s="16">
        <v>533</v>
      </c>
      <c r="O14" s="16">
        <v>452</v>
      </c>
      <c r="P14" s="16">
        <f t="shared" si="4"/>
        <v>985</v>
      </c>
    </row>
    <row r="15" spans="1:16" ht="30" customHeight="1">
      <c r="A15" s="27" t="s">
        <v>33</v>
      </c>
      <c r="B15" s="17">
        <v>6407</v>
      </c>
      <c r="C15" s="17">
        <v>3834</v>
      </c>
      <c r="D15" s="18">
        <f t="shared" si="0"/>
        <v>10241</v>
      </c>
      <c r="E15" s="17">
        <v>3886</v>
      </c>
      <c r="F15" s="17">
        <v>1706</v>
      </c>
      <c r="G15" s="18">
        <f t="shared" si="1"/>
        <v>5592</v>
      </c>
      <c r="H15" s="17">
        <v>2161</v>
      </c>
      <c r="I15" s="17">
        <v>1251</v>
      </c>
      <c r="J15" s="18">
        <f t="shared" si="2"/>
        <v>3412</v>
      </c>
      <c r="K15" s="17">
        <v>0</v>
      </c>
      <c r="L15" s="17">
        <v>0</v>
      </c>
      <c r="M15" s="18">
        <f t="shared" si="3"/>
        <v>0</v>
      </c>
      <c r="N15" s="16">
        <v>12454</v>
      </c>
      <c r="O15" s="16">
        <v>6791</v>
      </c>
      <c r="P15" s="16">
        <f t="shared" si="4"/>
        <v>19245</v>
      </c>
    </row>
    <row r="16" spans="1:16" ht="30" customHeight="1">
      <c r="A16" s="27" t="s">
        <v>24</v>
      </c>
      <c r="B16" s="17">
        <v>0</v>
      </c>
      <c r="C16" s="17">
        <v>0</v>
      </c>
      <c r="D16" s="18">
        <f t="shared" si="0"/>
        <v>0</v>
      </c>
      <c r="E16" s="17">
        <v>0</v>
      </c>
      <c r="F16" s="17">
        <v>0</v>
      </c>
      <c r="G16" s="18">
        <f t="shared" si="1"/>
        <v>0</v>
      </c>
      <c r="H16" s="17">
        <v>0</v>
      </c>
      <c r="I16" s="17">
        <v>0</v>
      </c>
      <c r="J16" s="18">
        <f t="shared" si="2"/>
        <v>0</v>
      </c>
      <c r="K16" s="17">
        <v>1508</v>
      </c>
      <c r="L16" s="17">
        <v>100</v>
      </c>
      <c r="M16" s="18">
        <f t="shared" si="3"/>
        <v>1608</v>
      </c>
      <c r="N16" s="16">
        <v>1508</v>
      </c>
      <c r="O16" s="16">
        <v>100</v>
      </c>
      <c r="P16" s="16">
        <f t="shared" si="4"/>
        <v>1608</v>
      </c>
    </row>
    <row r="17" spans="1:16" ht="30" customHeight="1">
      <c r="A17" s="27" t="s">
        <v>23</v>
      </c>
      <c r="B17" s="17">
        <v>0</v>
      </c>
      <c r="C17" s="17">
        <v>0</v>
      </c>
      <c r="D17" s="18">
        <f t="shared" si="0"/>
        <v>0</v>
      </c>
      <c r="E17" s="17">
        <v>425</v>
      </c>
      <c r="F17" s="17">
        <v>280</v>
      </c>
      <c r="G17" s="18">
        <f t="shared" si="1"/>
        <v>705</v>
      </c>
      <c r="H17" s="17">
        <v>336</v>
      </c>
      <c r="I17" s="17">
        <v>29</v>
      </c>
      <c r="J17" s="18">
        <f t="shared" si="2"/>
        <v>365</v>
      </c>
      <c r="K17" s="17">
        <v>0</v>
      </c>
      <c r="L17" s="17">
        <v>0</v>
      </c>
      <c r="M17" s="18">
        <f t="shared" si="3"/>
        <v>0</v>
      </c>
      <c r="N17" s="16">
        <v>761</v>
      </c>
      <c r="O17" s="16">
        <v>309</v>
      </c>
      <c r="P17" s="16">
        <f t="shared" si="4"/>
        <v>1070</v>
      </c>
    </row>
    <row r="18" spans="1:16" ht="30" customHeight="1">
      <c r="A18" s="27" t="s">
        <v>25</v>
      </c>
      <c r="B18" s="17">
        <v>3777</v>
      </c>
      <c r="C18" s="17">
        <v>3335</v>
      </c>
      <c r="D18" s="18">
        <f t="shared" si="0"/>
        <v>7112</v>
      </c>
      <c r="E18" s="17">
        <v>3101</v>
      </c>
      <c r="F18" s="17">
        <v>2890</v>
      </c>
      <c r="G18" s="18">
        <f t="shared" si="1"/>
        <v>5991</v>
      </c>
      <c r="H18" s="17">
        <v>1778</v>
      </c>
      <c r="I18" s="17">
        <v>1446</v>
      </c>
      <c r="J18" s="18">
        <f t="shared" si="2"/>
        <v>3224</v>
      </c>
      <c r="K18" s="17">
        <v>1966</v>
      </c>
      <c r="L18" s="17">
        <v>1504</v>
      </c>
      <c r="M18" s="18">
        <f t="shared" si="3"/>
        <v>3470</v>
      </c>
      <c r="N18" s="16">
        <v>10622</v>
      </c>
      <c r="O18" s="16">
        <v>9175</v>
      </c>
      <c r="P18" s="16">
        <f t="shared" si="4"/>
        <v>19797</v>
      </c>
    </row>
    <row r="19" spans="1:16" ht="30" customHeight="1">
      <c r="A19" s="27" t="s">
        <v>98</v>
      </c>
      <c r="B19" s="17">
        <v>0</v>
      </c>
      <c r="C19" s="17">
        <v>0</v>
      </c>
      <c r="D19" s="18">
        <f t="shared" si="0"/>
        <v>0</v>
      </c>
      <c r="E19" s="17">
        <v>667</v>
      </c>
      <c r="F19" s="17">
        <v>300</v>
      </c>
      <c r="G19" s="18">
        <f t="shared" si="1"/>
        <v>967</v>
      </c>
      <c r="H19" s="17">
        <v>0</v>
      </c>
      <c r="I19" s="17">
        <v>0</v>
      </c>
      <c r="J19" s="18">
        <f t="shared" si="2"/>
        <v>0</v>
      </c>
      <c r="K19" s="17">
        <v>0</v>
      </c>
      <c r="L19" s="17">
        <v>0</v>
      </c>
      <c r="M19" s="18">
        <f t="shared" si="3"/>
        <v>0</v>
      </c>
      <c r="N19" s="16">
        <v>667</v>
      </c>
      <c r="O19" s="16">
        <v>300</v>
      </c>
      <c r="P19" s="16">
        <f t="shared" si="4"/>
        <v>967</v>
      </c>
    </row>
    <row r="20" spans="1:16" ht="30" customHeight="1">
      <c r="A20" s="27" t="s">
        <v>37</v>
      </c>
      <c r="B20" s="17">
        <v>0</v>
      </c>
      <c r="C20" s="17">
        <v>0</v>
      </c>
      <c r="D20" s="18">
        <f t="shared" si="0"/>
        <v>0</v>
      </c>
      <c r="E20" s="17">
        <v>0</v>
      </c>
      <c r="F20" s="17">
        <v>0</v>
      </c>
      <c r="G20" s="18">
        <f t="shared" si="1"/>
        <v>0</v>
      </c>
      <c r="H20" s="17">
        <v>179</v>
      </c>
      <c r="I20" s="17">
        <v>98</v>
      </c>
      <c r="J20" s="18">
        <f t="shared" si="2"/>
        <v>277</v>
      </c>
      <c r="K20" s="17">
        <v>0</v>
      </c>
      <c r="L20" s="17">
        <v>0</v>
      </c>
      <c r="M20" s="18">
        <f t="shared" si="3"/>
        <v>0</v>
      </c>
      <c r="N20" s="16">
        <v>179</v>
      </c>
      <c r="O20" s="16">
        <v>98</v>
      </c>
      <c r="P20" s="16">
        <f t="shared" si="4"/>
        <v>277</v>
      </c>
    </row>
    <row r="21" spans="1:16" ht="30" customHeight="1">
      <c r="A21" s="27" t="s">
        <v>26</v>
      </c>
      <c r="B21" s="17">
        <v>14168</v>
      </c>
      <c r="C21" s="17">
        <v>24631</v>
      </c>
      <c r="D21" s="18">
        <f t="shared" si="0"/>
        <v>38799</v>
      </c>
      <c r="E21" s="17">
        <v>9432</v>
      </c>
      <c r="F21" s="17">
        <v>11883</v>
      </c>
      <c r="G21" s="18">
        <f t="shared" si="1"/>
        <v>21315</v>
      </c>
      <c r="H21" s="17">
        <v>6615</v>
      </c>
      <c r="I21" s="17">
        <v>12685</v>
      </c>
      <c r="J21" s="18">
        <f t="shared" si="2"/>
        <v>19300</v>
      </c>
      <c r="K21" s="17">
        <v>3913</v>
      </c>
      <c r="L21" s="17">
        <v>8461</v>
      </c>
      <c r="M21" s="18">
        <f t="shared" si="3"/>
        <v>12374</v>
      </c>
      <c r="N21" s="16">
        <v>34128</v>
      </c>
      <c r="O21" s="16">
        <v>57660</v>
      </c>
      <c r="P21" s="16">
        <f t="shared" si="4"/>
        <v>91788</v>
      </c>
    </row>
    <row r="22" spans="1:16" ht="30" customHeight="1">
      <c r="A22" s="27" t="s">
        <v>99</v>
      </c>
      <c r="B22" s="17">
        <v>0</v>
      </c>
      <c r="C22" s="17">
        <v>0</v>
      </c>
      <c r="D22" s="18">
        <f t="shared" si="0"/>
        <v>0</v>
      </c>
      <c r="E22" s="17">
        <v>1398</v>
      </c>
      <c r="F22" s="17">
        <v>1770</v>
      </c>
      <c r="G22" s="18">
        <f t="shared" si="1"/>
        <v>3168</v>
      </c>
      <c r="H22" s="17">
        <v>0</v>
      </c>
      <c r="I22" s="17">
        <v>0</v>
      </c>
      <c r="J22" s="18">
        <f t="shared" si="2"/>
        <v>0</v>
      </c>
      <c r="K22" s="17">
        <v>0</v>
      </c>
      <c r="L22" s="17">
        <v>0</v>
      </c>
      <c r="M22" s="18">
        <f t="shared" si="3"/>
        <v>0</v>
      </c>
      <c r="N22" s="16">
        <v>1398</v>
      </c>
      <c r="O22" s="16">
        <v>1770</v>
      </c>
      <c r="P22" s="16">
        <f t="shared" si="4"/>
        <v>3168</v>
      </c>
    </row>
    <row r="23" spans="1:16" ht="30" customHeight="1">
      <c r="A23" s="27" t="s">
        <v>35</v>
      </c>
      <c r="B23" s="17">
        <v>9135</v>
      </c>
      <c r="C23" s="17">
        <v>4385</v>
      </c>
      <c r="D23" s="18">
        <f t="shared" si="0"/>
        <v>13520</v>
      </c>
      <c r="E23" s="17">
        <v>8569</v>
      </c>
      <c r="F23" s="17">
        <v>2271</v>
      </c>
      <c r="G23" s="18">
        <f t="shared" si="1"/>
        <v>10840</v>
      </c>
      <c r="H23" s="17">
        <v>229</v>
      </c>
      <c r="I23" s="17">
        <v>121</v>
      </c>
      <c r="J23" s="18">
        <f t="shared" si="2"/>
        <v>350</v>
      </c>
      <c r="K23" s="17">
        <v>0</v>
      </c>
      <c r="L23" s="17">
        <v>0</v>
      </c>
      <c r="M23" s="18">
        <f t="shared" si="3"/>
        <v>0</v>
      </c>
      <c r="N23" s="16">
        <v>17933</v>
      </c>
      <c r="O23" s="16">
        <v>6777</v>
      </c>
      <c r="P23" s="16">
        <f t="shared" si="4"/>
        <v>24710</v>
      </c>
    </row>
    <row r="24" spans="1:16" ht="30" customHeight="1">
      <c r="A24" s="27" t="s">
        <v>31</v>
      </c>
      <c r="B24" s="17">
        <v>1181</v>
      </c>
      <c r="C24" s="17">
        <v>5373</v>
      </c>
      <c r="D24" s="18">
        <f t="shared" si="0"/>
        <v>6554</v>
      </c>
      <c r="E24" s="17">
        <v>736</v>
      </c>
      <c r="F24" s="17">
        <v>2555</v>
      </c>
      <c r="G24" s="18">
        <f t="shared" si="1"/>
        <v>3291</v>
      </c>
      <c r="H24" s="17">
        <v>680</v>
      </c>
      <c r="I24" s="17">
        <v>4181</v>
      </c>
      <c r="J24" s="18">
        <f t="shared" si="2"/>
        <v>4861</v>
      </c>
      <c r="K24" s="17">
        <v>487</v>
      </c>
      <c r="L24" s="17">
        <v>2969</v>
      </c>
      <c r="M24" s="18">
        <f t="shared" si="3"/>
        <v>3456</v>
      </c>
      <c r="N24" s="16">
        <v>3084</v>
      </c>
      <c r="O24" s="16">
        <v>15078</v>
      </c>
      <c r="P24" s="16">
        <f t="shared" si="4"/>
        <v>18162</v>
      </c>
    </row>
    <row r="25" spans="1:16" ht="30" customHeight="1">
      <c r="A25" s="27" t="s">
        <v>39</v>
      </c>
      <c r="B25" s="17">
        <v>353</v>
      </c>
      <c r="C25" s="17">
        <v>451</v>
      </c>
      <c r="D25" s="18">
        <f t="shared" si="0"/>
        <v>804</v>
      </c>
      <c r="E25" s="17">
        <v>0</v>
      </c>
      <c r="F25" s="17">
        <v>0</v>
      </c>
      <c r="G25" s="18">
        <f t="shared" si="1"/>
        <v>0</v>
      </c>
      <c r="H25" s="17">
        <v>0</v>
      </c>
      <c r="I25" s="17">
        <v>0</v>
      </c>
      <c r="J25" s="18">
        <f t="shared" si="2"/>
        <v>0</v>
      </c>
      <c r="K25" s="17">
        <v>0</v>
      </c>
      <c r="L25" s="17">
        <v>0</v>
      </c>
      <c r="M25" s="18">
        <f t="shared" si="3"/>
        <v>0</v>
      </c>
      <c r="N25" s="16">
        <v>353</v>
      </c>
      <c r="O25" s="16">
        <v>451</v>
      </c>
      <c r="P25" s="16">
        <f t="shared" si="4"/>
        <v>804</v>
      </c>
    </row>
    <row r="26" spans="1:16" ht="30" customHeight="1">
      <c r="A26" s="27" t="s">
        <v>42</v>
      </c>
      <c r="B26" s="17">
        <v>0</v>
      </c>
      <c r="C26" s="17">
        <v>0</v>
      </c>
      <c r="D26" s="18">
        <f t="shared" si="0"/>
        <v>0</v>
      </c>
      <c r="E26" s="17">
        <v>0</v>
      </c>
      <c r="F26" s="17">
        <v>0</v>
      </c>
      <c r="G26" s="18">
        <f t="shared" si="1"/>
        <v>0</v>
      </c>
      <c r="H26" s="17">
        <v>358</v>
      </c>
      <c r="I26" s="17">
        <v>114</v>
      </c>
      <c r="J26" s="18">
        <f t="shared" si="2"/>
        <v>472</v>
      </c>
      <c r="K26" s="17">
        <v>38</v>
      </c>
      <c r="L26" s="17">
        <v>9</v>
      </c>
      <c r="M26" s="18">
        <f t="shared" si="3"/>
        <v>47</v>
      </c>
      <c r="N26" s="16">
        <v>396</v>
      </c>
      <c r="O26" s="16">
        <v>123</v>
      </c>
      <c r="P26" s="16">
        <f t="shared" si="4"/>
        <v>519</v>
      </c>
    </row>
    <row r="27" spans="1:16" ht="30" customHeight="1">
      <c r="A27" s="27" t="s">
        <v>40</v>
      </c>
      <c r="B27" s="17">
        <v>4651</v>
      </c>
      <c r="C27" s="17">
        <v>4125</v>
      </c>
      <c r="D27" s="18">
        <f t="shared" si="0"/>
        <v>8776</v>
      </c>
      <c r="E27" s="17">
        <v>0</v>
      </c>
      <c r="F27" s="17">
        <v>0</v>
      </c>
      <c r="G27" s="18">
        <f t="shared" si="1"/>
        <v>0</v>
      </c>
      <c r="H27" s="17">
        <v>0</v>
      </c>
      <c r="I27" s="17">
        <v>0</v>
      </c>
      <c r="J27" s="18">
        <f t="shared" si="2"/>
        <v>0</v>
      </c>
      <c r="K27" s="17">
        <v>0</v>
      </c>
      <c r="L27" s="17">
        <v>0</v>
      </c>
      <c r="M27" s="18">
        <f t="shared" si="3"/>
        <v>0</v>
      </c>
      <c r="N27" s="16">
        <v>4651</v>
      </c>
      <c r="O27" s="16">
        <v>4125</v>
      </c>
      <c r="P27" s="16">
        <f t="shared" si="4"/>
        <v>8776</v>
      </c>
    </row>
    <row r="28" spans="1:16" ht="30" customHeight="1">
      <c r="A28" s="27" t="s">
        <v>38</v>
      </c>
      <c r="B28" s="17">
        <v>295</v>
      </c>
      <c r="C28" s="17">
        <v>153</v>
      </c>
      <c r="D28" s="18">
        <f t="shared" si="0"/>
        <v>448</v>
      </c>
      <c r="E28" s="17">
        <v>0</v>
      </c>
      <c r="F28" s="17">
        <v>0</v>
      </c>
      <c r="G28" s="18">
        <f t="shared" si="1"/>
        <v>0</v>
      </c>
      <c r="H28" s="17">
        <v>0</v>
      </c>
      <c r="I28" s="17">
        <v>0</v>
      </c>
      <c r="J28" s="18">
        <f t="shared" si="2"/>
        <v>0</v>
      </c>
      <c r="K28" s="17">
        <v>0</v>
      </c>
      <c r="L28" s="17">
        <v>0</v>
      </c>
      <c r="M28" s="18">
        <f t="shared" si="3"/>
        <v>0</v>
      </c>
      <c r="N28" s="16">
        <v>295</v>
      </c>
      <c r="O28" s="16">
        <v>153</v>
      </c>
      <c r="P28" s="16">
        <f t="shared" si="4"/>
        <v>448</v>
      </c>
    </row>
    <row r="29" spans="1:16" ht="30" customHeight="1">
      <c r="A29" s="27" t="s">
        <v>43</v>
      </c>
      <c r="B29" s="17">
        <v>0</v>
      </c>
      <c r="C29" s="17">
        <v>0</v>
      </c>
      <c r="D29" s="18">
        <f t="shared" si="0"/>
        <v>0</v>
      </c>
      <c r="E29" s="17">
        <v>0</v>
      </c>
      <c r="F29" s="17">
        <v>0</v>
      </c>
      <c r="G29" s="18">
        <f t="shared" si="1"/>
        <v>0</v>
      </c>
      <c r="H29" s="17">
        <v>0</v>
      </c>
      <c r="I29" s="17">
        <v>0</v>
      </c>
      <c r="J29" s="18">
        <f t="shared" si="2"/>
        <v>0</v>
      </c>
      <c r="K29" s="17">
        <v>99</v>
      </c>
      <c r="L29" s="17">
        <v>49</v>
      </c>
      <c r="M29" s="18">
        <f t="shared" si="3"/>
        <v>148</v>
      </c>
      <c r="N29" s="16">
        <v>99</v>
      </c>
      <c r="O29" s="16">
        <v>49</v>
      </c>
      <c r="P29" s="16">
        <f t="shared" si="4"/>
        <v>148</v>
      </c>
    </row>
    <row r="30" spans="1:16" ht="30" customHeight="1">
      <c r="A30" s="27" t="s">
        <v>41</v>
      </c>
      <c r="B30" s="17">
        <v>0</v>
      </c>
      <c r="C30" s="17">
        <v>0</v>
      </c>
      <c r="D30" s="18">
        <f t="shared" si="0"/>
        <v>0</v>
      </c>
      <c r="E30" s="17">
        <v>0</v>
      </c>
      <c r="F30" s="17">
        <v>0</v>
      </c>
      <c r="G30" s="18">
        <f t="shared" si="1"/>
        <v>0</v>
      </c>
      <c r="H30" s="17">
        <v>0</v>
      </c>
      <c r="I30" s="17">
        <v>0</v>
      </c>
      <c r="J30" s="18">
        <f t="shared" si="2"/>
        <v>0</v>
      </c>
      <c r="K30" s="17">
        <v>37</v>
      </c>
      <c r="L30" s="17">
        <v>55</v>
      </c>
      <c r="M30" s="18">
        <f t="shared" si="3"/>
        <v>92</v>
      </c>
      <c r="N30" s="16">
        <v>37</v>
      </c>
      <c r="O30" s="16">
        <v>55</v>
      </c>
      <c r="P30" s="16">
        <f t="shared" si="4"/>
        <v>92</v>
      </c>
    </row>
    <row r="31" spans="1:16" ht="30" customHeight="1">
      <c r="A31" s="27" t="s">
        <v>100</v>
      </c>
      <c r="B31" s="17">
        <v>35</v>
      </c>
      <c r="C31" s="17">
        <v>196</v>
      </c>
      <c r="D31" s="18">
        <f t="shared" si="0"/>
        <v>231</v>
      </c>
      <c r="E31" s="17">
        <v>0</v>
      </c>
      <c r="F31" s="17">
        <v>0</v>
      </c>
      <c r="G31" s="18">
        <f t="shared" si="1"/>
        <v>0</v>
      </c>
      <c r="H31" s="17">
        <v>0</v>
      </c>
      <c r="I31" s="17">
        <v>0</v>
      </c>
      <c r="J31" s="18">
        <f t="shared" si="2"/>
        <v>0</v>
      </c>
      <c r="K31" s="17">
        <v>0</v>
      </c>
      <c r="L31" s="17">
        <v>0</v>
      </c>
      <c r="M31" s="18">
        <f t="shared" si="3"/>
        <v>0</v>
      </c>
      <c r="N31" s="16">
        <v>35</v>
      </c>
      <c r="O31" s="16">
        <v>196</v>
      </c>
      <c r="P31" s="16">
        <f t="shared" si="4"/>
        <v>231</v>
      </c>
    </row>
    <row r="32" spans="1:16" ht="30" customHeight="1">
      <c r="A32" s="27" t="s">
        <v>101</v>
      </c>
      <c r="B32" s="17">
        <v>50</v>
      </c>
      <c r="C32" s="17">
        <v>148</v>
      </c>
      <c r="D32" s="18">
        <f t="shared" si="0"/>
        <v>198</v>
      </c>
      <c r="E32" s="17">
        <v>0</v>
      </c>
      <c r="F32" s="17">
        <v>0</v>
      </c>
      <c r="G32" s="18">
        <f t="shared" si="1"/>
        <v>0</v>
      </c>
      <c r="H32" s="17">
        <v>0</v>
      </c>
      <c r="I32" s="17">
        <v>0</v>
      </c>
      <c r="J32" s="18">
        <f t="shared" si="2"/>
        <v>0</v>
      </c>
      <c r="K32" s="17">
        <v>0</v>
      </c>
      <c r="L32" s="17">
        <v>0</v>
      </c>
      <c r="M32" s="18">
        <f t="shared" si="3"/>
        <v>0</v>
      </c>
      <c r="N32" s="16">
        <v>50</v>
      </c>
      <c r="O32" s="16">
        <v>148</v>
      </c>
      <c r="P32" s="16">
        <f t="shared" si="4"/>
        <v>198</v>
      </c>
    </row>
    <row r="33" spans="1:16" ht="30" customHeight="1">
      <c r="A33" s="27" t="s">
        <v>102</v>
      </c>
      <c r="B33" s="17">
        <v>140</v>
      </c>
      <c r="C33" s="17">
        <v>50</v>
      </c>
      <c r="D33" s="18">
        <f t="shared" si="0"/>
        <v>190</v>
      </c>
      <c r="E33" s="17">
        <v>0</v>
      </c>
      <c r="F33" s="17">
        <v>0</v>
      </c>
      <c r="G33" s="18">
        <f t="shared" si="1"/>
        <v>0</v>
      </c>
      <c r="H33" s="17">
        <v>0</v>
      </c>
      <c r="I33" s="17">
        <v>0</v>
      </c>
      <c r="J33" s="18">
        <f t="shared" si="2"/>
        <v>0</v>
      </c>
      <c r="K33" s="17">
        <v>0</v>
      </c>
      <c r="L33" s="17">
        <v>0</v>
      </c>
      <c r="M33" s="18">
        <f t="shared" si="3"/>
        <v>0</v>
      </c>
      <c r="N33" s="16">
        <v>140</v>
      </c>
      <c r="O33" s="16">
        <v>50</v>
      </c>
      <c r="P33" s="16">
        <f t="shared" si="4"/>
        <v>190</v>
      </c>
    </row>
    <row r="34" spans="1:16" ht="30" customHeight="1">
      <c r="A34" s="27" t="s">
        <v>103</v>
      </c>
      <c r="B34" s="17">
        <v>20</v>
      </c>
      <c r="C34" s="17">
        <v>128</v>
      </c>
      <c r="D34" s="18">
        <f t="shared" si="0"/>
        <v>148</v>
      </c>
      <c r="E34" s="17">
        <v>0</v>
      </c>
      <c r="F34" s="17">
        <v>0</v>
      </c>
      <c r="G34" s="18">
        <f t="shared" si="1"/>
        <v>0</v>
      </c>
      <c r="H34" s="17">
        <v>0</v>
      </c>
      <c r="I34" s="17">
        <v>0</v>
      </c>
      <c r="J34" s="18">
        <f t="shared" si="2"/>
        <v>0</v>
      </c>
      <c r="K34" s="17">
        <v>0</v>
      </c>
      <c r="L34" s="17">
        <v>0</v>
      </c>
      <c r="M34" s="18">
        <f t="shared" si="3"/>
        <v>0</v>
      </c>
      <c r="N34" s="16">
        <v>20</v>
      </c>
      <c r="O34" s="16">
        <v>128</v>
      </c>
      <c r="P34" s="16">
        <f t="shared" si="4"/>
        <v>148</v>
      </c>
    </row>
    <row r="35" spans="1:16" ht="30" customHeight="1">
      <c r="A35" s="27" t="s">
        <v>104</v>
      </c>
      <c r="B35" s="17">
        <v>190</v>
      </c>
      <c r="C35" s="17">
        <v>297</v>
      </c>
      <c r="D35" s="18">
        <f t="shared" si="0"/>
        <v>487</v>
      </c>
      <c r="E35" s="17">
        <v>0</v>
      </c>
      <c r="F35" s="17">
        <v>0</v>
      </c>
      <c r="G35" s="18">
        <f t="shared" si="1"/>
        <v>0</v>
      </c>
      <c r="H35" s="17">
        <v>0</v>
      </c>
      <c r="I35" s="17">
        <v>0</v>
      </c>
      <c r="J35" s="18">
        <f t="shared" si="2"/>
        <v>0</v>
      </c>
      <c r="K35" s="17">
        <v>0</v>
      </c>
      <c r="L35" s="17">
        <v>0</v>
      </c>
      <c r="M35" s="18">
        <f t="shared" si="3"/>
        <v>0</v>
      </c>
      <c r="N35" s="16">
        <v>190</v>
      </c>
      <c r="O35" s="16">
        <v>297</v>
      </c>
      <c r="P35" s="16">
        <f t="shared" si="4"/>
        <v>487</v>
      </c>
    </row>
    <row r="36" spans="1:16" ht="30" customHeight="1">
      <c r="A36" s="27" t="s">
        <v>105</v>
      </c>
      <c r="B36" s="17">
        <v>25</v>
      </c>
      <c r="C36" s="17">
        <v>40</v>
      </c>
      <c r="D36" s="18">
        <f t="shared" si="0"/>
        <v>65</v>
      </c>
      <c r="E36" s="17">
        <v>0</v>
      </c>
      <c r="F36" s="17">
        <v>0</v>
      </c>
      <c r="G36" s="18">
        <f t="shared" si="1"/>
        <v>0</v>
      </c>
      <c r="H36" s="17">
        <v>0</v>
      </c>
      <c r="I36" s="17">
        <v>0</v>
      </c>
      <c r="J36" s="18">
        <f t="shared" si="2"/>
        <v>0</v>
      </c>
      <c r="K36" s="17">
        <v>0</v>
      </c>
      <c r="L36" s="17">
        <v>0</v>
      </c>
      <c r="M36" s="18">
        <f t="shared" si="3"/>
        <v>0</v>
      </c>
      <c r="N36" s="16">
        <v>25</v>
      </c>
      <c r="O36" s="16">
        <v>40</v>
      </c>
      <c r="P36" s="16">
        <f t="shared" si="4"/>
        <v>65</v>
      </c>
    </row>
    <row r="37" spans="1:16" ht="30" customHeight="1">
      <c r="A37" s="27" t="s">
        <v>106</v>
      </c>
      <c r="B37" s="17">
        <v>0</v>
      </c>
      <c r="C37" s="17">
        <v>0</v>
      </c>
      <c r="D37" s="18">
        <f t="shared" si="0"/>
        <v>0</v>
      </c>
      <c r="E37" s="17">
        <v>91</v>
      </c>
      <c r="F37" s="17">
        <v>23</v>
      </c>
      <c r="G37" s="18">
        <f t="shared" si="1"/>
        <v>114</v>
      </c>
      <c r="H37" s="17">
        <v>0</v>
      </c>
      <c r="I37" s="17">
        <v>0</v>
      </c>
      <c r="J37" s="18">
        <f t="shared" si="2"/>
        <v>0</v>
      </c>
      <c r="K37" s="17">
        <v>0</v>
      </c>
      <c r="L37" s="17">
        <v>0</v>
      </c>
      <c r="M37" s="18">
        <f t="shared" si="3"/>
        <v>0</v>
      </c>
      <c r="N37" s="16">
        <v>91</v>
      </c>
      <c r="O37" s="16">
        <v>23</v>
      </c>
      <c r="P37" s="16">
        <f t="shared" si="4"/>
        <v>114</v>
      </c>
    </row>
    <row r="38" spans="1:16" ht="30" customHeight="1">
      <c r="A38" s="27" t="s">
        <v>107</v>
      </c>
      <c r="B38" s="17">
        <v>0</v>
      </c>
      <c r="C38" s="17">
        <v>0</v>
      </c>
      <c r="D38" s="18">
        <f t="shared" si="0"/>
        <v>0</v>
      </c>
      <c r="E38" s="17">
        <v>279</v>
      </c>
      <c r="F38" s="17">
        <v>122</v>
      </c>
      <c r="G38" s="18">
        <f t="shared" si="1"/>
        <v>401</v>
      </c>
      <c r="H38" s="17">
        <v>0</v>
      </c>
      <c r="I38" s="17">
        <v>0</v>
      </c>
      <c r="J38" s="18">
        <f t="shared" si="2"/>
        <v>0</v>
      </c>
      <c r="K38" s="17">
        <v>0</v>
      </c>
      <c r="L38" s="17">
        <v>0</v>
      </c>
      <c r="M38" s="18">
        <f t="shared" si="3"/>
        <v>0</v>
      </c>
      <c r="N38" s="16">
        <v>279</v>
      </c>
      <c r="O38" s="16">
        <v>122</v>
      </c>
      <c r="P38" s="16">
        <f t="shared" si="4"/>
        <v>401</v>
      </c>
    </row>
    <row r="39" spans="1:16" ht="30" customHeight="1">
      <c r="A39" s="27" t="s">
        <v>108</v>
      </c>
      <c r="B39" s="17">
        <v>0</v>
      </c>
      <c r="C39" s="17">
        <v>0</v>
      </c>
      <c r="D39" s="18">
        <f t="shared" si="0"/>
        <v>0</v>
      </c>
      <c r="E39" s="17">
        <v>29</v>
      </c>
      <c r="F39" s="17">
        <v>5</v>
      </c>
      <c r="G39" s="18">
        <f t="shared" si="1"/>
        <v>34</v>
      </c>
      <c r="H39" s="17">
        <v>0</v>
      </c>
      <c r="I39" s="17">
        <v>0</v>
      </c>
      <c r="J39" s="18">
        <f t="shared" si="2"/>
        <v>0</v>
      </c>
      <c r="K39" s="17">
        <v>0</v>
      </c>
      <c r="L39" s="17">
        <v>0</v>
      </c>
      <c r="M39" s="18">
        <f t="shared" si="3"/>
        <v>0</v>
      </c>
      <c r="N39" s="16">
        <v>29</v>
      </c>
      <c r="O39" s="16">
        <v>5</v>
      </c>
      <c r="P39" s="16">
        <f t="shared" si="4"/>
        <v>34</v>
      </c>
    </row>
    <row r="40" spans="1:16" ht="30" customHeight="1">
      <c r="A40" s="27" t="s">
        <v>109</v>
      </c>
      <c r="B40" s="17">
        <v>0</v>
      </c>
      <c r="C40" s="17">
        <v>0</v>
      </c>
      <c r="D40" s="18">
        <f t="shared" si="0"/>
        <v>0</v>
      </c>
      <c r="E40" s="17">
        <v>34</v>
      </c>
      <c r="F40" s="17">
        <v>123</v>
      </c>
      <c r="G40" s="18">
        <f t="shared" si="1"/>
        <v>157</v>
      </c>
      <c r="H40" s="17">
        <v>0</v>
      </c>
      <c r="I40" s="17">
        <v>0</v>
      </c>
      <c r="J40" s="18">
        <f t="shared" si="2"/>
        <v>0</v>
      </c>
      <c r="K40" s="17">
        <v>0</v>
      </c>
      <c r="L40" s="17">
        <v>0</v>
      </c>
      <c r="M40" s="18">
        <f t="shared" si="3"/>
        <v>0</v>
      </c>
      <c r="N40" s="16">
        <v>72</v>
      </c>
      <c r="O40" s="16">
        <v>42</v>
      </c>
      <c r="P40" s="16">
        <f t="shared" si="4"/>
        <v>114</v>
      </c>
    </row>
    <row r="41" spans="1:16" ht="30" customHeight="1">
      <c r="A41" s="27" t="s">
        <v>110</v>
      </c>
      <c r="B41" s="17">
        <v>0</v>
      </c>
      <c r="C41" s="17">
        <v>0</v>
      </c>
      <c r="D41" s="18">
        <f t="shared" si="0"/>
        <v>0</v>
      </c>
      <c r="E41" s="60">
        <v>72</v>
      </c>
      <c r="F41" s="60">
        <v>42</v>
      </c>
      <c r="G41" s="18">
        <f t="shared" si="1"/>
        <v>114</v>
      </c>
      <c r="H41" s="17">
        <v>0</v>
      </c>
      <c r="I41" s="17">
        <v>0</v>
      </c>
      <c r="J41" s="18">
        <f t="shared" si="2"/>
        <v>0</v>
      </c>
      <c r="K41" s="17">
        <v>0</v>
      </c>
      <c r="L41" s="17">
        <v>0</v>
      </c>
      <c r="M41" s="18">
        <f t="shared" si="3"/>
        <v>0</v>
      </c>
      <c r="N41" s="16">
        <v>34</v>
      </c>
      <c r="O41" s="16">
        <v>123</v>
      </c>
      <c r="P41" s="16">
        <f t="shared" si="4"/>
        <v>157</v>
      </c>
    </row>
    <row r="42" spans="1:16" ht="30" customHeight="1">
      <c r="A42" s="61" t="s">
        <v>207</v>
      </c>
      <c r="B42" s="17"/>
      <c r="C42" s="17"/>
      <c r="D42" s="18">
        <f t="shared" si="0"/>
        <v>0</v>
      </c>
      <c r="E42" s="17">
        <v>105</v>
      </c>
      <c r="F42" s="17">
        <v>284</v>
      </c>
      <c r="G42" s="18">
        <f t="shared" si="1"/>
        <v>389</v>
      </c>
      <c r="H42" s="17">
        <v>0</v>
      </c>
      <c r="I42" s="17">
        <v>0</v>
      </c>
      <c r="J42" s="18">
        <f t="shared" si="2"/>
        <v>0</v>
      </c>
      <c r="K42" s="17">
        <v>0</v>
      </c>
      <c r="L42" s="17">
        <v>0</v>
      </c>
      <c r="M42" s="18">
        <f t="shared" si="3"/>
        <v>0</v>
      </c>
      <c r="N42" s="16">
        <v>105</v>
      </c>
      <c r="O42" s="16">
        <v>284</v>
      </c>
      <c r="P42" s="16">
        <f t="shared" si="4"/>
        <v>389</v>
      </c>
    </row>
    <row r="43" spans="1:16" ht="30" customHeight="1">
      <c r="A43" s="27" t="s">
        <v>111</v>
      </c>
      <c r="B43" s="17">
        <v>0</v>
      </c>
      <c r="C43" s="17">
        <v>0</v>
      </c>
      <c r="D43" s="18">
        <f t="shared" si="0"/>
        <v>0</v>
      </c>
      <c r="E43" s="17">
        <v>134</v>
      </c>
      <c r="F43" s="17">
        <v>202</v>
      </c>
      <c r="G43" s="18">
        <f t="shared" si="1"/>
        <v>336</v>
      </c>
      <c r="H43" s="17">
        <v>0</v>
      </c>
      <c r="I43" s="17">
        <v>0</v>
      </c>
      <c r="J43" s="18">
        <f t="shared" si="2"/>
        <v>0</v>
      </c>
      <c r="K43" s="17">
        <v>0</v>
      </c>
      <c r="L43" s="17">
        <v>0</v>
      </c>
      <c r="M43" s="18">
        <f t="shared" si="3"/>
        <v>0</v>
      </c>
      <c r="N43" s="16">
        <v>134</v>
      </c>
      <c r="O43" s="16">
        <v>202</v>
      </c>
      <c r="P43" s="16">
        <f t="shared" si="4"/>
        <v>336</v>
      </c>
    </row>
    <row r="44" spans="1:16" ht="30" customHeight="1">
      <c r="A44" s="27" t="s">
        <v>112</v>
      </c>
      <c r="B44" s="17">
        <v>0</v>
      </c>
      <c r="C44" s="17">
        <v>0</v>
      </c>
      <c r="D44" s="18">
        <f t="shared" si="0"/>
        <v>0</v>
      </c>
      <c r="E44" s="17">
        <v>16</v>
      </c>
      <c r="F44" s="17">
        <v>6</v>
      </c>
      <c r="G44" s="18">
        <f t="shared" si="1"/>
        <v>22</v>
      </c>
      <c r="H44" s="17">
        <v>0</v>
      </c>
      <c r="I44" s="17">
        <v>0</v>
      </c>
      <c r="J44" s="18">
        <f t="shared" si="2"/>
        <v>0</v>
      </c>
      <c r="K44" s="17">
        <v>0</v>
      </c>
      <c r="L44" s="17">
        <v>0</v>
      </c>
      <c r="M44" s="18">
        <f t="shared" si="3"/>
        <v>0</v>
      </c>
      <c r="N44" s="16">
        <v>16</v>
      </c>
      <c r="O44" s="16">
        <v>6</v>
      </c>
      <c r="P44" s="16">
        <f t="shared" si="4"/>
        <v>22</v>
      </c>
    </row>
    <row r="45" spans="1:16" ht="30" customHeight="1">
      <c r="A45" s="27" t="s">
        <v>113</v>
      </c>
      <c r="B45" s="17">
        <v>0</v>
      </c>
      <c r="C45" s="17">
        <v>0</v>
      </c>
      <c r="D45" s="18">
        <f t="shared" si="0"/>
        <v>0</v>
      </c>
      <c r="E45" s="17">
        <v>36</v>
      </c>
      <c r="F45" s="17">
        <v>83</v>
      </c>
      <c r="G45" s="18">
        <f t="shared" si="1"/>
        <v>119</v>
      </c>
      <c r="H45" s="17">
        <v>0</v>
      </c>
      <c r="I45" s="17">
        <v>0</v>
      </c>
      <c r="J45" s="18">
        <f t="shared" si="2"/>
        <v>0</v>
      </c>
      <c r="K45" s="17">
        <v>0</v>
      </c>
      <c r="L45" s="17">
        <v>0</v>
      </c>
      <c r="M45" s="18">
        <f t="shared" si="3"/>
        <v>0</v>
      </c>
      <c r="N45" s="16">
        <v>36</v>
      </c>
      <c r="O45" s="16">
        <v>83</v>
      </c>
      <c r="P45" s="16">
        <f t="shared" si="4"/>
        <v>119</v>
      </c>
    </row>
    <row r="46" spans="1:16" ht="30" customHeight="1">
      <c r="A46" s="27" t="s">
        <v>114</v>
      </c>
      <c r="B46" s="17">
        <v>0</v>
      </c>
      <c r="C46" s="17">
        <v>0</v>
      </c>
      <c r="D46" s="18">
        <f t="shared" si="0"/>
        <v>0</v>
      </c>
      <c r="E46" s="17">
        <v>74</v>
      </c>
      <c r="F46" s="17">
        <v>27</v>
      </c>
      <c r="G46" s="18">
        <f t="shared" si="1"/>
        <v>101</v>
      </c>
      <c r="H46" s="17">
        <v>0</v>
      </c>
      <c r="I46" s="17">
        <v>0</v>
      </c>
      <c r="J46" s="18">
        <f t="shared" si="2"/>
        <v>0</v>
      </c>
      <c r="K46" s="17">
        <v>0</v>
      </c>
      <c r="L46" s="17">
        <v>0</v>
      </c>
      <c r="M46" s="18">
        <f t="shared" si="3"/>
        <v>0</v>
      </c>
      <c r="N46" s="16">
        <v>74</v>
      </c>
      <c r="O46" s="16">
        <v>27</v>
      </c>
      <c r="P46" s="16">
        <f t="shared" si="4"/>
        <v>101</v>
      </c>
    </row>
    <row r="47" spans="1:16" ht="30" customHeight="1">
      <c r="A47" s="27" t="s">
        <v>115</v>
      </c>
      <c r="B47" s="17">
        <v>0</v>
      </c>
      <c r="C47" s="17">
        <v>0</v>
      </c>
      <c r="D47" s="18">
        <f t="shared" si="0"/>
        <v>0</v>
      </c>
      <c r="E47" s="17">
        <v>107</v>
      </c>
      <c r="F47" s="17">
        <v>111</v>
      </c>
      <c r="G47" s="18">
        <f t="shared" si="1"/>
        <v>218</v>
      </c>
      <c r="H47" s="17">
        <v>0</v>
      </c>
      <c r="I47" s="17">
        <v>0</v>
      </c>
      <c r="J47" s="18">
        <f t="shared" si="2"/>
        <v>0</v>
      </c>
      <c r="K47" s="17">
        <v>0</v>
      </c>
      <c r="L47" s="17">
        <v>0</v>
      </c>
      <c r="M47" s="18">
        <f t="shared" si="3"/>
        <v>0</v>
      </c>
      <c r="N47" s="16">
        <v>107</v>
      </c>
      <c r="O47" s="16">
        <v>111</v>
      </c>
      <c r="P47" s="16">
        <f t="shared" si="4"/>
        <v>218</v>
      </c>
    </row>
    <row r="48" spans="1:16" ht="30" customHeight="1">
      <c r="A48" s="27" t="s">
        <v>116</v>
      </c>
      <c r="B48" s="17">
        <v>0</v>
      </c>
      <c r="C48" s="17">
        <v>0</v>
      </c>
      <c r="D48" s="18">
        <f t="shared" si="0"/>
        <v>0</v>
      </c>
      <c r="E48" s="17">
        <v>20</v>
      </c>
      <c r="F48" s="17">
        <v>87</v>
      </c>
      <c r="G48" s="18">
        <f t="shared" si="1"/>
        <v>107</v>
      </c>
      <c r="H48" s="17">
        <v>0</v>
      </c>
      <c r="I48" s="17">
        <v>0</v>
      </c>
      <c r="J48" s="18">
        <f t="shared" si="2"/>
        <v>0</v>
      </c>
      <c r="K48" s="17">
        <v>0</v>
      </c>
      <c r="L48" s="17">
        <v>0</v>
      </c>
      <c r="M48" s="18">
        <f t="shared" si="3"/>
        <v>0</v>
      </c>
      <c r="N48" s="16">
        <v>20</v>
      </c>
      <c r="O48" s="16">
        <v>87</v>
      </c>
      <c r="P48" s="16">
        <f t="shared" si="4"/>
        <v>107</v>
      </c>
    </row>
    <row r="49" spans="1:17" ht="30" customHeight="1">
      <c r="A49" s="27" t="s">
        <v>117</v>
      </c>
      <c r="B49" s="17">
        <v>0</v>
      </c>
      <c r="C49" s="17">
        <v>0</v>
      </c>
      <c r="D49" s="18">
        <f t="shared" si="0"/>
        <v>0</v>
      </c>
      <c r="E49" s="17">
        <v>77</v>
      </c>
      <c r="F49" s="17">
        <v>147</v>
      </c>
      <c r="G49" s="18">
        <f t="shared" si="1"/>
        <v>224</v>
      </c>
      <c r="H49" s="17">
        <v>0</v>
      </c>
      <c r="I49" s="17">
        <v>0</v>
      </c>
      <c r="J49" s="18">
        <f t="shared" si="2"/>
        <v>0</v>
      </c>
      <c r="K49" s="17">
        <v>0</v>
      </c>
      <c r="L49" s="17">
        <v>0</v>
      </c>
      <c r="M49" s="18">
        <f t="shared" si="3"/>
        <v>0</v>
      </c>
      <c r="N49" s="16">
        <v>77</v>
      </c>
      <c r="O49" s="16">
        <v>147</v>
      </c>
      <c r="P49" s="16">
        <f t="shared" si="4"/>
        <v>224</v>
      </c>
    </row>
    <row r="50" spans="1:17" ht="30" customHeight="1">
      <c r="A50" s="27" t="s">
        <v>118</v>
      </c>
      <c r="B50" s="17">
        <v>0</v>
      </c>
      <c r="C50" s="17">
        <v>0</v>
      </c>
      <c r="D50" s="18">
        <f t="shared" si="0"/>
        <v>0</v>
      </c>
      <c r="E50" s="17">
        <v>271</v>
      </c>
      <c r="F50" s="17">
        <v>87</v>
      </c>
      <c r="G50" s="18">
        <f t="shared" si="1"/>
        <v>358</v>
      </c>
      <c r="H50" s="17">
        <v>0</v>
      </c>
      <c r="I50" s="17">
        <v>0</v>
      </c>
      <c r="J50" s="18">
        <f t="shared" si="2"/>
        <v>0</v>
      </c>
      <c r="K50" s="17">
        <v>0</v>
      </c>
      <c r="L50" s="17">
        <v>0</v>
      </c>
      <c r="M50" s="18">
        <f t="shared" si="3"/>
        <v>0</v>
      </c>
      <c r="N50" s="16">
        <v>271</v>
      </c>
      <c r="O50" s="16">
        <v>87</v>
      </c>
      <c r="P50" s="16">
        <f t="shared" si="4"/>
        <v>358</v>
      </c>
    </row>
    <row r="51" spans="1:17" ht="30" customHeight="1">
      <c r="A51" s="27" t="s">
        <v>119</v>
      </c>
      <c r="B51" s="17">
        <v>0</v>
      </c>
      <c r="C51" s="17">
        <v>0</v>
      </c>
      <c r="D51" s="18">
        <f t="shared" si="0"/>
        <v>0</v>
      </c>
      <c r="E51" s="17">
        <v>0</v>
      </c>
      <c r="F51" s="17">
        <v>0</v>
      </c>
      <c r="G51" s="18">
        <f t="shared" si="1"/>
        <v>0</v>
      </c>
      <c r="H51" s="17">
        <v>133</v>
      </c>
      <c r="I51" s="17">
        <v>569</v>
      </c>
      <c r="J51" s="18">
        <f t="shared" si="2"/>
        <v>702</v>
      </c>
      <c r="K51" s="17">
        <v>0</v>
      </c>
      <c r="L51" s="17">
        <v>0</v>
      </c>
      <c r="M51" s="18">
        <f t="shared" si="3"/>
        <v>0</v>
      </c>
      <c r="N51" s="16">
        <v>133</v>
      </c>
      <c r="O51" s="16">
        <v>569</v>
      </c>
      <c r="P51" s="16">
        <f t="shared" si="4"/>
        <v>702</v>
      </c>
    </row>
    <row r="52" spans="1:17" ht="30" customHeight="1">
      <c r="A52" s="27" t="s">
        <v>120</v>
      </c>
      <c r="B52" s="17">
        <v>0</v>
      </c>
      <c r="C52" s="17">
        <v>0</v>
      </c>
      <c r="D52" s="18">
        <f t="shared" si="0"/>
        <v>0</v>
      </c>
      <c r="E52" s="17">
        <v>0</v>
      </c>
      <c r="F52" s="17">
        <v>0</v>
      </c>
      <c r="G52" s="18">
        <f t="shared" si="1"/>
        <v>0</v>
      </c>
      <c r="H52" s="17">
        <v>0</v>
      </c>
      <c r="I52" s="17">
        <v>0</v>
      </c>
      <c r="J52" s="18">
        <f t="shared" si="2"/>
        <v>0</v>
      </c>
      <c r="K52" s="17">
        <v>0</v>
      </c>
      <c r="L52" s="17">
        <v>0</v>
      </c>
      <c r="M52" s="18">
        <f t="shared" si="3"/>
        <v>0</v>
      </c>
      <c r="N52" s="16">
        <v>0</v>
      </c>
      <c r="O52" s="16">
        <v>0</v>
      </c>
      <c r="P52" s="16">
        <f t="shared" si="4"/>
        <v>0</v>
      </c>
    </row>
    <row r="53" spans="1:17" ht="30" customHeight="1">
      <c r="A53" s="27" t="s">
        <v>121</v>
      </c>
      <c r="B53" s="17">
        <v>0</v>
      </c>
      <c r="C53" s="17">
        <v>0</v>
      </c>
      <c r="D53" s="18">
        <f t="shared" si="0"/>
        <v>0</v>
      </c>
      <c r="E53" s="17">
        <v>0</v>
      </c>
      <c r="F53" s="17">
        <v>0</v>
      </c>
      <c r="G53" s="18">
        <f t="shared" si="1"/>
        <v>0</v>
      </c>
      <c r="H53" s="17">
        <v>121</v>
      </c>
      <c r="I53" s="17">
        <v>74</v>
      </c>
      <c r="J53" s="18">
        <f t="shared" si="2"/>
        <v>195</v>
      </c>
      <c r="K53" s="17">
        <v>0</v>
      </c>
      <c r="L53" s="17">
        <v>0</v>
      </c>
      <c r="M53" s="18">
        <f t="shared" si="3"/>
        <v>0</v>
      </c>
      <c r="N53" s="16">
        <v>121</v>
      </c>
      <c r="O53" s="16">
        <v>74</v>
      </c>
      <c r="P53" s="16">
        <f t="shared" si="4"/>
        <v>195</v>
      </c>
    </row>
    <row r="54" spans="1:17" ht="30" customHeight="1">
      <c r="A54" s="27" t="s">
        <v>122</v>
      </c>
      <c r="B54" s="17">
        <v>0</v>
      </c>
      <c r="C54" s="17">
        <v>0</v>
      </c>
      <c r="D54" s="18">
        <f t="shared" si="0"/>
        <v>0</v>
      </c>
      <c r="E54" s="17">
        <v>0</v>
      </c>
      <c r="F54" s="17">
        <v>0</v>
      </c>
      <c r="G54" s="18">
        <f t="shared" si="1"/>
        <v>0</v>
      </c>
      <c r="H54" s="17">
        <v>0</v>
      </c>
      <c r="I54" s="17">
        <v>0</v>
      </c>
      <c r="J54" s="18">
        <f t="shared" si="2"/>
        <v>0</v>
      </c>
      <c r="K54" s="17">
        <v>76</v>
      </c>
      <c r="L54" s="17">
        <v>46</v>
      </c>
      <c r="M54" s="18">
        <f t="shared" si="3"/>
        <v>122</v>
      </c>
      <c r="N54" s="16">
        <v>76</v>
      </c>
      <c r="O54" s="16">
        <v>46</v>
      </c>
      <c r="P54" s="16">
        <f t="shared" si="4"/>
        <v>122</v>
      </c>
    </row>
    <row r="55" spans="1:17" ht="30" customHeight="1">
      <c r="A55" s="27" t="s">
        <v>123</v>
      </c>
      <c r="B55" s="17">
        <v>0</v>
      </c>
      <c r="C55" s="17">
        <v>0</v>
      </c>
      <c r="D55" s="18">
        <f t="shared" si="0"/>
        <v>0</v>
      </c>
      <c r="E55" s="17">
        <v>0</v>
      </c>
      <c r="F55" s="17">
        <v>0</v>
      </c>
      <c r="G55" s="18">
        <f t="shared" si="1"/>
        <v>0</v>
      </c>
      <c r="H55" s="17">
        <v>0</v>
      </c>
      <c r="I55" s="17">
        <v>0</v>
      </c>
      <c r="J55" s="18">
        <f t="shared" si="2"/>
        <v>0</v>
      </c>
      <c r="K55" s="17">
        <v>23</v>
      </c>
      <c r="L55" s="17">
        <v>126</v>
      </c>
      <c r="M55" s="18">
        <f t="shared" si="3"/>
        <v>149</v>
      </c>
      <c r="N55" s="16">
        <v>23</v>
      </c>
      <c r="O55" s="16">
        <v>126</v>
      </c>
      <c r="P55" s="16">
        <f t="shared" si="4"/>
        <v>149</v>
      </c>
    </row>
    <row r="56" spans="1:17" ht="30" customHeight="1">
      <c r="A56" s="27" t="s">
        <v>66</v>
      </c>
      <c r="B56" s="17">
        <v>0</v>
      </c>
      <c r="C56" s="17">
        <v>0</v>
      </c>
      <c r="D56" s="18">
        <f t="shared" si="0"/>
        <v>0</v>
      </c>
      <c r="E56" s="17">
        <v>0</v>
      </c>
      <c r="F56" s="17">
        <v>0</v>
      </c>
      <c r="G56" s="18">
        <f t="shared" si="1"/>
        <v>0</v>
      </c>
      <c r="H56" s="17">
        <v>0</v>
      </c>
      <c r="I56" s="17">
        <v>0</v>
      </c>
      <c r="J56" s="18">
        <f t="shared" si="2"/>
        <v>0</v>
      </c>
      <c r="K56" s="17">
        <v>77</v>
      </c>
      <c r="L56" s="17">
        <v>108</v>
      </c>
      <c r="M56" s="18">
        <f t="shared" si="3"/>
        <v>185</v>
      </c>
      <c r="N56" s="16">
        <v>77</v>
      </c>
      <c r="O56" s="16">
        <v>108</v>
      </c>
      <c r="P56" s="16">
        <f t="shared" si="4"/>
        <v>185</v>
      </c>
    </row>
    <row r="57" spans="1:17" ht="30" customHeight="1">
      <c r="A57" s="30" t="s">
        <v>67</v>
      </c>
      <c r="B57" s="16">
        <f>SUM(B4:B56)</f>
        <v>51460</v>
      </c>
      <c r="C57" s="16">
        <f>SUM(C4:C56)</f>
        <v>52907</v>
      </c>
      <c r="D57" s="16">
        <f>B57+C57</f>
        <v>104367</v>
      </c>
      <c r="E57" s="16">
        <f>SUM(E4:E56)</f>
        <v>39633</v>
      </c>
      <c r="F57" s="16">
        <f>SUM(F4:F56)</f>
        <v>28901</v>
      </c>
      <c r="G57" s="16">
        <f t="shared" si="1"/>
        <v>68534</v>
      </c>
      <c r="H57" s="16">
        <f>SUM(H4:H56)</f>
        <v>17612</v>
      </c>
      <c r="I57" s="16">
        <f>SUM(I4:I56)</f>
        <v>24079</v>
      </c>
      <c r="J57" s="16">
        <f t="shared" si="2"/>
        <v>41691</v>
      </c>
      <c r="K57" s="16">
        <f>SUM(K4:K56)</f>
        <v>13156</v>
      </c>
      <c r="L57" s="16">
        <f>SUM(L4:L56)</f>
        <v>16543</v>
      </c>
      <c r="M57" s="16">
        <f t="shared" si="3"/>
        <v>29699</v>
      </c>
      <c r="N57" s="16">
        <f>SUM(N4:N56)</f>
        <v>121862</v>
      </c>
      <c r="O57" s="16">
        <f>SUM(O4:O56)</f>
        <v>122430</v>
      </c>
      <c r="P57" s="16">
        <f t="shared" si="4"/>
        <v>244292</v>
      </c>
    </row>
    <row r="58" spans="1:17" ht="30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ht="30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7" spans="1:16" ht="30" customHeight="1">
      <c r="A67" s="100" t="s">
        <v>124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1:16" ht="30" customHeight="1">
      <c r="A68" s="101" t="s">
        <v>94</v>
      </c>
      <c r="B68" s="99" t="s">
        <v>7</v>
      </c>
      <c r="C68" s="99"/>
      <c r="D68" s="99"/>
      <c r="E68" s="99" t="s">
        <v>95</v>
      </c>
      <c r="F68" s="99"/>
      <c r="G68" s="99"/>
      <c r="H68" s="99" t="s">
        <v>10</v>
      </c>
      <c r="I68" s="99"/>
      <c r="J68" s="99"/>
      <c r="K68" s="99" t="s">
        <v>11</v>
      </c>
      <c r="L68" s="99"/>
      <c r="M68" s="99"/>
      <c r="N68" s="99" t="s">
        <v>67</v>
      </c>
      <c r="O68" s="99"/>
      <c r="P68" s="99"/>
    </row>
    <row r="69" spans="1:16" ht="30" customHeight="1">
      <c r="A69" s="101"/>
      <c r="B69" s="16" t="s">
        <v>3</v>
      </c>
      <c r="C69" s="16" t="s">
        <v>96</v>
      </c>
      <c r="D69" s="16" t="s">
        <v>5</v>
      </c>
      <c r="E69" s="16" t="s">
        <v>3</v>
      </c>
      <c r="F69" s="16" t="s">
        <v>96</v>
      </c>
      <c r="G69" s="16" t="s">
        <v>5</v>
      </c>
      <c r="H69" s="16" t="s">
        <v>3</v>
      </c>
      <c r="I69" s="16" t="s">
        <v>96</v>
      </c>
      <c r="J69" s="16" t="s">
        <v>5</v>
      </c>
      <c r="K69" s="16" t="s">
        <v>3</v>
      </c>
      <c r="L69" s="16" t="s">
        <v>96</v>
      </c>
      <c r="M69" s="16" t="s">
        <v>5</v>
      </c>
      <c r="N69" s="16" t="s">
        <v>3</v>
      </c>
      <c r="O69" s="16" t="s">
        <v>4</v>
      </c>
      <c r="P69" s="16" t="s">
        <v>5</v>
      </c>
    </row>
    <row r="70" spans="1:16" ht="30" customHeight="1">
      <c r="A70" s="17" t="s">
        <v>6</v>
      </c>
      <c r="B70" s="17">
        <v>550</v>
      </c>
      <c r="C70" s="17">
        <v>178</v>
      </c>
      <c r="D70" s="18">
        <f>B70+C70</f>
        <v>728</v>
      </c>
      <c r="E70" s="17">
        <v>498</v>
      </c>
      <c r="F70" s="17">
        <v>146</v>
      </c>
      <c r="G70" s="18">
        <f>E70+F70</f>
        <v>644</v>
      </c>
      <c r="H70" s="17">
        <v>184</v>
      </c>
      <c r="I70" s="17">
        <v>77</v>
      </c>
      <c r="J70" s="18">
        <f>H70+I70</f>
        <v>261</v>
      </c>
      <c r="K70" s="17">
        <v>9</v>
      </c>
      <c r="L70" s="17">
        <v>1</v>
      </c>
      <c r="M70" s="18">
        <f>K70+L70</f>
        <v>10</v>
      </c>
      <c r="N70" s="59">
        <f t="shared" ref="N70:N74" si="5">B70+E70+H70+K70</f>
        <v>1241</v>
      </c>
      <c r="O70" s="59">
        <f t="shared" ref="O70:O74" si="6">C70+F70+I70+L70</f>
        <v>402</v>
      </c>
      <c r="P70" s="59">
        <f t="shared" ref="P70:P74" si="7">N70+O70</f>
        <v>1643</v>
      </c>
    </row>
    <row r="71" spans="1:16" ht="30" customHeight="1">
      <c r="A71" s="17" t="s">
        <v>12</v>
      </c>
      <c r="B71" s="17">
        <v>175</v>
      </c>
      <c r="C71" s="17">
        <v>62</v>
      </c>
      <c r="D71" s="18">
        <f t="shared" ref="D71:D95" si="8">B71+C71</f>
        <v>237</v>
      </c>
      <c r="E71" s="17">
        <v>28</v>
      </c>
      <c r="F71" s="17">
        <v>8</v>
      </c>
      <c r="G71" s="18">
        <f t="shared" ref="G71:G95" si="9">E71+F71</f>
        <v>36</v>
      </c>
      <c r="H71" s="17">
        <v>7</v>
      </c>
      <c r="I71" s="17">
        <v>1</v>
      </c>
      <c r="J71" s="18">
        <f t="shared" ref="J71:J95" si="10">H71+I71</f>
        <v>8</v>
      </c>
      <c r="K71" s="17">
        <v>31</v>
      </c>
      <c r="L71" s="17">
        <v>9</v>
      </c>
      <c r="M71" s="18">
        <f t="shared" ref="M71:M95" si="11">K71+L71</f>
        <v>40</v>
      </c>
      <c r="N71" s="59">
        <f t="shared" si="5"/>
        <v>241</v>
      </c>
      <c r="O71" s="59">
        <f t="shared" si="6"/>
        <v>80</v>
      </c>
      <c r="P71" s="59">
        <f t="shared" si="7"/>
        <v>321</v>
      </c>
    </row>
    <row r="72" spans="1:16" ht="30" customHeight="1">
      <c r="A72" s="17" t="s">
        <v>13</v>
      </c>
      <c r="B72" s="17">
        <v>205</v>
      </c>
      <c r="C72" s="17">
        <v>95</v>
      </c>
      <c r="D72" s="18">
        <f t="shared" si="8"/>
        <v>300</v>
      </c>
      <c r="E72" s="17">
        <v>0</v>
      </c>
      <c r="F72" s="17">
        <v>0</v>
      </c>
      <c r="G72" s="18">
        <f t="shared" si="9"/>
        <v>0</v>
      </c>
      <c r="H72" s="17">
        <v>0</v>
      </c>
      <c r="I72" s="17">
        <v>0</v>
      </c>
      <c r="J72" s="18">
        <f t="shared" si="10"/>
        <v>0</v>
      </c>
      <c r="K72" s="17">
        <v>0</v>
      </c>
      <c r="L72" s="17">
        <v>0</v>
      </c>
      <c r="M72" s="18">
        <f t="shared" si="11"/>
        <v>0</v>
      </c>
      <c r="N72" s="59">
        <f t="shared" si="5"/>
        <v>205</v>
      </c>
      <c r="O72" s="59">
        <f t="shared" si="6"/>
        <v>95</v>
      </c>
      <c r="P72" s="59">
        <f t="shared" si="7"/>
        <v>300</v>
      </c>
    </row>
    <row r="73" spans="1:16" ht="30" customHeight="1">
      <c r="A73" s="17" t="s">
        <v>14</v>
      </c>
      <c r="B73" s="17">
        <v>161</v>
      </c>
      <c r="C73" s="17">
        <v>89</v>
      </c>
      <c r="D73" s="18">
        <f t="shared" si="8"/>
        <v>250</v>
      </c>
      <c r="E73" s="17">
        <v>124</v>
      </c>
      <c r="F73" s="17">
        <v>41</v>
      </c>
      <c r="G73" s="18">
        <f t="shared" si="9"/>
        <v>165</v>
      </c>
      <c r="H73" s="17">
        <v>92</v>
      </c>
      <c r="I73" s="17">
        <v>61</v>
      </c>
      <c r="J73" s="18">
        <f t="shared" si="10"/>
        <v>153</v>
      </c>
      <c r="K73" s="17">
        <v>115</v>
      </c>
      <c r="L73" s="17">
        <v>78</v>
      </c>
      <c r="M73" s="18">
        <f t="shared" si="11"/>
        <v>193</v>
      </c>
      <c r="N73" s="59">
        <f t="shared" si="5"/>
        <v>492</v>
      </c>
      <c r="O73" s="59">
        <f t="shared" si="6"/>
        <v>269</v>
      </c>
      <c r="P73" s="59">
        <f t="shared" si="7"/>
        <v>761</v>
      </c>
    </row>
    <row r="74" spans="1:16" ht="30" customHeight="1">
      <c r="A74" s="17" t="s">
        <v>15</v>
      </c>
      <c r="B74" s="17">
        <v>37</v>
      </c>
      <c r="C74" s="17">
        <v>54</v>
      </c>
      <c r="D74" s="18">
        <f t="shared" si="8"/>
        <v>91</v>
      </c>
      <c r="E74" s="17">
        <v>30</v>
      </c>
      <c r="F74" s="17">
        <v>42</v>
      </c>
      <c r="G74" s="18">
        <f t="shared" si="9"/>
        <v>72</v>
      </c>
      <c r="H74" s="17">
        <v>12</v>
      </c>
      <c r="I74" s="17">
        <v>22</v>
      </c>
      <c r="J74" s="18">
        <f t="shared" si="10"/>
        <v>34</v>
      </c>
      <c r="K74" s="17">
        <v>31</v>
      </c>
      <c r="L74" s="17">
        <v>29</v>
      </c>
      <c r="M74" s="18">
        <f t="shared" si="11"/>
        <v>60</v>
      </c>
      <c r="N74" s="59">
        <f t="shared" si="5"/>
        <v>110</v>
      </c>
      <c r="O74" s="59">
        <f t="shared" si="6"/>
        <v>147</v>
      </c>
      <c r="P74" s="59">
        <f t="shared" si="7"/>
        <v>257</v>
      </c>
    </row>
    <row r="75" spans="1:16" ht="30" customHeight="1">
      <c r="A75" s="17" t="s">
        <v>16</v>
      </c>
      <c r="B75" s="17">
        <v>343</v>
      </c>
      <c r="C75" s="17">
        <v>60</v>
      </c>
      <c r="D75" s="18">
        <f t="shared" si="8"/>
        <v>403</v>
      </c>
      <c r="E75" s="17">
        <v>260</v>
      </c>
      <c r="F75" s="17">
        <v>53</v>
      </c>
      <c r="G75" s="18">
        <f t="shared" si="9"/>
        <v>313</v>
      </c>
      <c r="H75" s="60">
        <v>120</v>
      </c>
      <c r="I75" s="60">
        <v>59</v>
      </c>
      <c r="J75" s="18">
        <f t="shared" si="10"/>
        <v>179</v>
      </c>
      <c r="K75" s="17">
        <v>121</v>
      </c>
      <c r="L75" s="17">
        <v>17</v>
      </c>
      <c r="M75" s="18">
        <f t="shared" si="11"/>
        <v>138</v>
      </c>
      <c r="N75" s="16">
        <f>B75+E75+H75+K75</f>
        <v>844</v>
      </c>
      <c r="O75" s="59">
        <f>C75+F75+I75+L75</f>
        <v>189</v>
      </c>
      <c r="P75" s="16">
        <f t="shared" ref="P75:P95" si="12">N75+O75</f>
        <v>1033</v>
      </c>
    </row>
    <row r="76" spans="1:16" ht="30" customHeight="1">
      <c r="A76" s="17" t="s">
        <v>18</v>
      </c>
      <c r="B76" s="17">
        <v>0</v>
      </c>
      <c r="C76" s="17">
        <v>0</v>
      </c>
      <c r="D76" s="18">
        <f t="shared" si="8"/>
        <v>0</v>
      </c>
      <c r="E76" s="17">
        <v>0</v>
      </c>
      <c r="F76" s="17">
        <v>0</v>
      </c>
      <c r="G76" s="18">
        <f t="shared" si="9"/>
        <v>0</v>
      </c>
      <c r="H76" s="17">
        <v>0</v>
      </c>
      <c r="I76" s="17">
        <v>0</v>
      </c>
      <c r="J76" s="18">
        <f t="shared" si="10"/>
        <v>0</v>
      </c>
      <c r="K76" s="17">
        <v>0</v>
      </c>
      <c r="L76" s="17">
        <v>0</v>
      </c>
      <c r="M76" s="18">
        <f t="shared" si="11"/>
        <v>0</v>
      </c>
      <c r="N76" s="59">
        <f t="shared" ref="N76:N94" si="13">B76+E76+H76+K76</f>
        <v>0</v>
      </c>
      <c r="O76" s="59">
        <f t="shared" ref="O76:O94" si="14">C76+F76+I76+L76</f>
        <v>0</v>
      </c>
      <c r="P76" s="59">
        <f t="shared" ref="P76:P94" si="15">N76+O76</f>
        <v>0</v>
      </c>
    </row>
    <row r="77" spans="1:16" ht="30" customHeight="1">
      <c r="A77" s="17" t="s">
        <v>19</v>
      </c>
      <c r="B77" s="17">
        <v>0</v>
      </c>
      <c r="C77" s="17">
        <v>0</v>
      </c>
      <c r="D77" s="18">
        <f t="shared" si="8"/>
        <v>0</v>
      </c>
      <c r="E77" s="17">
        <v>0</v>
      </c>
      <c r="F77" s="17">
        <v>0</v>
      </c>
      <c r="G77" s="18">
        <f t="shared" si="9"/>
        <v>0</v>
      </c>
      <c r="H77" s="17">
        <v>0</v>
      </c>
      <c r="I77" s="17">
        <v>0</v>
      </c>
      <c r="J77" s="18">
        <f t="shared" si="10"/>
        <v>0</v>
      </c>
      <c r="K77" s="17">
        <v>102</v>
      </c>
      <c r="L77" s="17">
        <v>45</v>
      </c>
      <c r="M77" s="18">
        <f t="shared" si="11"/>
        <v>147</v>
      </c>
      <c r="N77" s="59">
        <f t="shared" si="13"/>
        <v>102</v>
      </c>
      <c r="O77" s="59">
        <f t="shared" si="14"/>
        <v>45</v>
      </c>
      <c r="P77" s="59">
        <f t="shared" si="15"/>
        <v>147</v>
      </c>
    </row>
    <row r="78" spans="1:16" ht="30" customHeight="1">
      <c r="A78" s="17" t="s">
        <v>22</v>
      </c>
      <c r="B78" s="17">
        <v>104</v>
      </c>
      <c r="C78" s="17">
        <v>83</v>
      </c>
      <c r="D78" s="18">
        <f t="shared" si="8"/>
        <v>187</v>
      </c>
      <c r="E78" s="17">
        <v>211</v>
      </c>
      <c r="F78" s="17">
        <v>77</v>
      </c>
      <c r="G78" s="18">
        <f t="shared" si="9"/>
        <v>288</v>
      </c>
      <c r="H78" s="17">
        <v>88</v>
      </c>
      <c r="I78" s="17">
        <v>101</v>
      </c>
      <c r="J78" s="18">
        <f t="shared" si="10"/>
        <v>189</v>
      </c>
      <c r="K78" s="17">
        <v>53</v>
      </c>
      <c r="L78" s="17">
        <v>51</v>
      </c>
      <c r="M78" s="18">
        <f t="shared" si="11"/>
        <v>104</v>
      </c>
      <c r="N78" s="59">
        <f t="shared" si="13"/>
        <v>456</v>
      </c>
      <c r="O78" s="59">
        <f t="shared" si="14"/>
        <v>312</v>
      </c>
      <c r="P78" s="59">
        <f t="shared" si="15"/>
        <v>768</v>
      </c>
    </row>
    <row r="79" spans="1:16" ht="30" customHeight="1">
      <c r="A79" s="17" t="s">
        <v>97</v>
      </c>
      <c r="B79" s="17">
        <v>0</v>
      </c>
      <c r="C79" s="17">
        <v>0</v>
      </c>
      <c r="D79" s="18">
        <f t="shared" si="8"/>
        <v>0</v>
      </c>
      <c r="E79" s="17">
        <v>56</v>
      </c>
      <c r="F79" s="17">
        <v>26</v>
      </c>
      <c r="G79" s="18">
        <f t="shared" si="9"/>
        <v>82</v>
      </c>
      <c r="H79" s="17">
        <v>0</v>
      </c>
      <c r="I79" s="17">
        <v>0</v>
      </c>
      <c r="J79" s="18">
        <f t="shared" si="10"/>
        <v>0</v>
      </c>
      <c r="K79" s="17">
        <v>0</v>
      </c>
      <c r="L79" s="17">
        <v>0</v>
      </c>
      <c r="M79" s="18">
        <f t="shared" si="11"/>
        <v>0</v>
      </c>
      <c r="N79" s="59">
        <f t="shared" si="13"/>
        <v>56</v>
      </c>
      <c r="O79" s="59">
        <f t="shared" si="14"/>
        <v>26</v>
      </c>
      <c r="P79" s="59">
        <f t="shared" si="15"/>
        <v>82</v>
      </c>
    </row>
    <row r="80" spans="1:16" ht="30" customHeight="1">
      <c r="A80" s="17" t="s">
        <v>33</v>
      </c>
      <c r="B80" s="17">
        <v>178</v>
      </c>
      <c r="C80" s="17">
        <v>92</v>
      </c>
      <c r="D80" s="18">
        <f t="shared" si="8"/>
        <v>270</v>
      </c>
      <c r="E80" s="17">
        <v>144</v>
      </c>
      <c r="F80" s="17">
        <v>45</v>
      </c>
      <c r="G80" s="18">
        <f t="shared" si="9"/>
        <v>189</v>
      </c>
      <c r="H80" s="17">
        <v>85</v>
      </c>
      <c r="I80" s="17">
        <v>67</v>
      </c>
      <c r="J80" s="18">
        <f t="shared" si="10"/>
        <v>152</v>
      </c>
      <c r="K80" s="17">
        <v>0</v>
      </c>
      <c r="L80" s="17">
        <v>0</v>
      </c>
      <c r="M80" s="18">
        <f t="shared" si="11"/>
        <v>0</v>
      </c>
      <c r="N80" s="59">
        <f t="shared" si="13"/>
        <v>407</v>
      </c>
      <c r="O80" s="59">
        <f t="shared" si="14"/>
        <v>204</v>
      </c>
      <c r="P80" s="59">
        <f t="shared" si="15"/>
        <v>611</v>
      </c>
    </row>
    <row r="81" spans="1:16" ht="30" customHeight="1">
      <c r="A81" s="17" t="s">
        <v>24</v>
      </c>
      <c r="B81" s="17">
        <v>0</v>
      </c>
      <c r="C81" s="17">
        <v>0</v>
      </c>
      <c r="D81" s="18">
        <f t="shared" si="8"/>
        <v>0</v>
      </c>
      <c r="E81" s="17">
        <v>0</v>
      </c>
      <c r="F81" s="17">
        <v>0</v>
      </c>
      <c r="G81" s="18">
        <f t="shared" si="9"/>
        <v>0</v>
      </c>
      <c r="H81" s="17">
        <v>0</v>
      </c>
      <c r="I81" s="17">
        <v>0</v>
      </c>
      <c r="J81" s="18">
        <f t="shared" si="10"/>
        <v>0</v>
      </c>
      <c r="K81" s="17">
        <v>116</v>
      </c>
      <c r="L81" s="17">
        <v>8</v>
      </c>
      <c r="M81" s="18">
        <f t="shared" si="11"/>
        <v>124</v>
      </c>
      <c r="N81" s="59">
        <f t="shared" si="13"/>
        <v>116</v>
      </c>
      <c r="O81" s="59">
        <f t="shared" si="14"/>
        <v>8</v>
      </c>
      <c r="P81" s="59">
        <f t="shared" si="15"/>
        <v>124</v>
      </c>
    </row>
    <row r="82" spans="1:16" ht="30" customHeight="1">
      <c r="A82" s="17" t="s">
        <v>25</v>
      </c>
      <c r="B82" s="17">
        <v>142</v>
      </c>
      <c r="C82" s="17">
        <v>63</v>
      </c>
      <c r="D82" s="18">
        <f t="shared" si="8"/>
        <v>205</v>
      </c>
      <c r="E82" s="17">
        <v>171</v>
      </c>
      <c r="F82" s="17">
        <v>94</v>
      </c>
      <c r="G82" s="18">
        <f t="shared" si="9"/>
        <v>265</v>
      </c>
      <c r="H82" s="17">
        <v>56</v>
      </c>
      <c r="I82" s="17">
        <v>46</v>
      </c>
      <c r="J82" s="18">
        <f t="shared" si="10"/>
        <v>102</v>
      </c>
      <c r="K82" s="17">
        <v>88</v>
      </c>
      <c r="L82" s="17">
        <v>98</v>
      </c>
      <c r="M82" s="18">
        <f t="shared" si="11"/>
        <v>186</v>
      </c>
      <c r="N82" s="59">
        <f t="shared" si="13"/>
        <v>457</v>
      </c>
      <c r="O82" s="59">
        <f t="shared" si="14"/>
        <v>301</v>
      </c>
      <c r="P82" s="59">
        <f t="shared" si="15"/>
        <v>758</v>
      </c>
    </row>
    <row r="83" spans="1:16" ht="30" customHeight="1">
      <c r="A83" s="17" t="s">
        <v>37</v>
      </c>
      <c r="B83" s="17">
        <v>0</v>
      </c>
      <c r="C83" s="17">
        <v>0</v>
      </c>
      <c r="D83" s="18">
        <f t="shared" si="8"/>
        <v>0</v>
      </c>
      <c r="E83" s="17">
        <v>0</v>
      </c>
      <c r="F83" s="17">
        <v>0</v>
      </c>
      <c r="G83" s="18">
        <f t="shared" si="9"/>
        <v>0</v>
      </c>
      <c r="H83" s="17">
        <v>0</v>
      </c>
      <c r="I83" s="17">
        <v>0</v>
      </c>
      <c r="J83" s="18">
        <f t="shared" si="10"/>
        <v>0</v>
      </c>
      <c r="K83" s="17">
        <v>0</v>
      </c>
      <c r="L83" s="17">
        <v>0</v>
      </c>
      <c r="M83" s="18">
        <f t="shared" si="11"/>
        <v>0</v>
      </c>
      <c r="N83" s="59">
        <f t="shared" si="13"/>
        <v>0</v>
      </c>
      <c r="O83" s="59">
        <f t="shared" si="14"/>
        <v>0</v>
      </c>
      <c r="P83" s="59">
        <f t="shared" si="15"/>
        <v>0</v>
      </c>
    </row>
    <row r="84" spans="1:16" ht="30" customHeight="1">
      <c r="A84" s="17" t="s">
        <v>26</v>
      </c>
      <c r="B84" s="17">
        <v>365</v>
      </c>
      <c r="C84" s="17">
        <v>404</v>
      </c>
      <c r="D84" s="18">
        <f t="shared" si="8"/>
        <v>769</v>
      </c>
      <c r="E84" s="17">
        <v>119</v>
      </c>
      <c r="F84" s="17">
        <v>109</v>
      </c>
      <c r="G84" s="18">
        <f t="shared" si="9"/>
        <v>228</v>
      </c>
      <c r="H84" s="17">
        <v>74</v>
      </c>
      <c r="I84" s="17">
        <v>87</v>
      </c>
      <c r="J84" s="18">
        <f t="shared" si="10"/>
        <v>161</v>
      </c>
      <c r="K84" s="17">
        <v>113</v>
      </c>
      <c r="L84" s="17">
        <v>126</v>
      </c>
      <c r="M84" s="18">
        <f t="shared" si="11"/>
        <v>239</v>
      </c>
      <c r="N84" s="59">
        <f t="shared" si="13"/>
        <v>671</v>
      </c>
      <c r="O84" s="59">
        <f t="shared" si="14"/>
        <v>726</v>
      </c>
      <c r="P84" s="59">
        <f t="shared" si="15"/>
        <v>1397</v>
      </c>
    </row>
    <row r="85" spans="1:16" ht="30" customHeight="1">
      <c r="A85" s="17" t="s">
        <v>35</v>
      </c>
      <c r="B85" s="17">
        <v>192</v>
      </c>
      <c r="C85" s="17">
        <v>86</v>
      </c>
      <c r="D85" s="18">
        <f t="shared" si="8"/>
        <v>278</v>
      </c>
      <c r="E85" s="17">
        <v>98</v>
      </c>
      <c r="F85" s="17">
        <v>17</v>
      </c>
      <c r="G85" s="18">
        <f t="shared" si="9"/>
        <v>115</v>
      </c>
      <c r="H85" s="17">
        <v>0</v>
      </c>
      <c r="I85" s="17">
        <v>0</v>
      </c>
      <c r="J85" s="18">
        <f t="shared" si="10"/>
        <v>0</v>
      </c>
      <c r="K85" s="17">
        <v>0</v>
      </c>
      <c r="L85" s="17">
        <v>0</v>
      </c>
      <c r="M85" s="18">
        <f t="shared" si="11"/>
        <v>0</v>
      </c>
      <c r="N85" s="59">
        <f t="shared" si="13"/>
        <v>290</v>
      </c>
      <c r="O85" s="59">
        <f t="shared" si="14"/>
        <v>103</v>
      </c>
      <c r="P85" s="59">
        <f t="shared" si="15"/>
        <v>393</v>
      </c>
    </row>
    <row r="86" spans="1:16" ht="30" customHeight="1">
      <c r="A86" s="17" t="s">
        <v>31</v>
      </c>
      <c r="B86" s="17">
        <v>69</v>
      </c>
      <c r="C86" s="17">
        <v>168</v>
      </c>
      <c r="D86" s="18">
        <f t="shared" si="8"/>
        <v>237</v>
      </c>
      <c r="E86" s="17">
        <v>0</v>
      </c>
      <c r="F86" s="17">
        <v>0</v>
      </c>
      <c r="G86" s="18">
        <f t="shared" si="9"/>
        <v>0</v>
      </c>
      <c r="H86" s="17">
        <v>0</v>
      </c>
      <c r="I86" s="17">
        <v>0</v>
      </c>
      <c r="J86" s="18">
        <f t="shared" si="10"/>
        <v>0</v>
      </c>
      <c r="K86" s="17">
        <v>0</v>
      </c>
      <c r="L86" s="17">
        <v>0</v>
      </c>
      <c r="M86" s="18">
        <f t="shared" si="11"/>
        <v>0</v>
      </c>
      <c r="N86" s="59">
        <f t="shared" si="13"/>
        <v>69</v>
      </c>
      <c r="O86" s="59">
        <f t="shared" si="14"/>
        <v>168</v>
      </c>
      <c r="P86" s="59">
        <f t="shared" si="15"/>
        <v>237</v>
      </c>
    </row>
    <row r="87" spans="1:16" ht="30" customHeight="1">
      <c r="A87" s="17" t="s">
        <v>39</v>
      </c>
      <c r="B87" s="17">
        <v>29</v>
      </c>
      <c r="C87" s="17">
        <v>39</v>
      </c>
      <c r="D87" s="18">
        <f t="shared" si="8"/>
        <v>68</v>
      </c>
      <c r="E87" s="17">
        <v>0</v>
      </c>
      <c r="F87" s="17">
        <v>0</v>
      </c>
      <c r="G87" s="18">
        <f t="shared" si="9"/>
        <v>0</v>
      </c>
      <c r="H87" s="17">
        <v>0</v>
      </c>
      <c r="I87" s="17">
        <v>0</v>
      </c>
      <c r="J87" s="18">
        <f t="shared" si="10"/>
        <v>0</v>
      </c>
      <c r="K87" s="17">
        <v>0</v>
      </c>
      <c r="L87" s="17">
        <v>0</v>
      </c>
      <c r="M87" s="18">
        <f t="shared" si="11"/>
        <v>0</v>
      </c>
      <c r="N87" s="59">
        <f t="shared" si="13"/>
        <v>29</v>
      </c>
      <c r="O87" s="59">
        <f t="shared" si="14"/>
        <v>39</v>
      </c>
      <c r="P87" s="59">
        <f t="shared" si="15"/>
        <v>68</v>
      </c>
    </row>
    <row r="88" spans="1:16" ht="30" customHeight="1">
      <c r="A88" s="17" t="s">
        <v>42</v>
      </c>
      <c r="B88" s="17">
        <v>0</v>
      </c>
      <c r="C88" s="17">
        <v>0</v>
      </c>
      <c r="D88" s="18">
        <f t="shared" si="8"/>
        <v>0</v>
      </c>
      <c r="E88" s="17">
        <v>0</v>
      </c>
      <c r="F88" s="17">
        <v>0</v>
      </c>
      <c r="G88" s="18">
        <f t="shared" si="9"/>
        <v>0</v>
      </c>
      <c r="H88" s="17">
        <v>0</v>
      </c>
      <c r="I88" s="17">
        <v>0</v>
      </c>
      <c r="J88" s="18">
        <f t="shared" si="10"/>
        <v>0</v>
      </c>
      <c r="K88" s="17">
        <v>0</v>
      </c>
      <c r="L88" s="17">
        <v>0</v>
      </c>
      <c r="M88" s="18">
        <f t="shared" si="11"/>
        <v>0</v>
      </c>
      <c r="N88" s="59">
        <f t="shared" si="13"/>
        <v>0</v>
      </c>
      <c r="O88" s="59">
        <f t="shared" si="14"/>
        <v>0</v>
      </c>
      <c r="P88" s="59">
        <f t="shared" si="15"/>
        <v>0</v>
      </c>
    </row>
    <row r="89" spans="1:16" ht="30" customHeight="1">
      <c r="A89" s="17" t="s">
        <v>40</v>
      </c>
      <c r="B89" s="17">
        <v>94</v>
      </c>
      <c r="C89" s="17">
        <v>33</v>
      </c>
      <c r="D89" s="18">
        <f t="shared" si="8"/>
        <v>127</v>
      </c>
      <c r="E89" s="17">
        <v>0</v>
      </c>
      <c r="F89" s="17">
        <v>0</v>
      </c>
      <c r="G89" s="18">
        <f t="shared" si="9"/>
        <v>0</v>
      </c>
      <c r="H89" s="17">
        <v>0</v>
      </c>
      <c r="I89" s="17">
        <v>0</v>
      </c>
      <c r="J89" s="18">
        <f t="shared" si="10"/>
        <v>0</v>
      </c>
      <c r="K89" s="17">
        <v>0</v>
      </c>
      <c r="L89" s="17">
        <v>0</v>
      </c>
      <c r="M89" s="18">
        <f t="shared" si="11"/>
        <v>0</v>
      </c>
      <c r="N89" s="59">
        <f t="shared" si="13"/>
        <v>94</v>
      </c>
      <c r="O89" s="59">
        <f t="shared" si="14"/>
        <v>33</v>
      </c>
      <c r="P89" s="59">
        <f t="shared" si="15"/>
        <v>127</v>
      </c>
    </row>
    <row r="90" spans="1:16" ht="30" customHeight="1">
      <c r="A90" s="17" t="s">
        <v>38</v>
      </c>
      <c r="B90" s="17">
        <v>66</v>
      </c>
      <c r="C90" s="17">
        <v>23</v>
      </c>
      <c r="D90" s="18">
        <f t="shared" si="8"/>
        <v>89</v>
      </c>
      <c r="E90" s="17">
        <v>0</v>
      </c>
      <c r="F90" s="17">
        <v>0</v>
      </c>
      <c r="G90" s="18">
        <f t="shared" si="9"/>
        <v>0</v>
      </c>
      <c r="H90" s="17">
        <v>0</v>
      </c>
      <c r="I90" s="17">
        <v>0</v>
      </c>
      <c r="J90" s="18">
        <f t="shared" si="10"/>
        <v>0</v>
      </c>
      <c r="K90" s="17">
        <v>0</v>
      </c>
      <c r="L90" s="17">
        <v>0</v>
      </c>
      <c r="M90" s="18">
        <f t="shared" si="11"/>
        <v>0</v>
      </c>
      <c r="N90" s="59">
        <f t="shared" si="13"/>
        <v>66</v>
      </c>
      <c r="O90" s="59">
        <f t="shared" si="14"/>
        <v>23</v>
      </c>
      <c r="P90" s="59">
        <f t="shared" si="15"/>
        <v>89</v>
      </c>
    </row>
    <row r="91" spans="1:16" ht="30" customHeight="1">
      <c r="A91" s="17" t="s">
        <v>125</v>
      </c>
      <c r="B91" s="17">
        <v>568</v>
      </c>
      <c r="C91" s="17">
        <v>449</v>
      </c>
      <c r="D91" s="18">
        <f t="shared" si="8"/>
        <v>1017</v>
      </c>
      <c r="E91" s="17">
        <v>149</v>
      </c>
      <c r="F91" s="17">
        <v>108</v>
      </c>
      <c r="G91" s="18">
        <f t="shared" si="9"/>
        <v>257</v>
      </c>
      <c r="H91" s="17">
        <v>177</v>
      </c>
      <c r="I91" s="17">
        <v>461</v>
      </c>
      <c r="J91" s="18">
        <f t="shared" si="10"/>
        <v>638</v>
      </c>
      <c r="K91" s="17">
        <v>581</v>
      </c>
      <c r="L91" s="17">
        <v>504</v>
      </c>
      <c r="M91" s="18">
        <f t="shared" si="11"/>
        <v>1085</v>
      </c>
      <c r="N91" s="59">
        <f t="shared" si="13"/>
        <v>1475</v>
      </c>
      <c r="O91" s="59">
        <f t="shared" si="14"/>
        <v>1522</v>
      </c>
      <c r="P91" s="59">
        <f t="shared" si="15"/>
        <v>2997</v>
      </c>
    </row>
    <row r="92" spans="1:16" ht="30" customHeight="1">
      <c r="A92" s="17" t="s">
        <v>79</v>
      </c>
      <c r="B92" s="17">
        <v>0</v>
      </c>
      <c r="C92" s="17">
        <v>0</v>
      </c>
      <c r="D92" s="18">
        <f t="shared" si="8"/>
        <v>0</v>
      </c>
      <c r="E92" s="17">
        <v>97</v>
      </c>
      <c r="F92" s="17">
        <v>17</v>
      </c>
      <c r="G92" s="18">
        <f t="shared" si="9"/>
        <v>114</v>
      </c>
      <c r="H92" s="17">
        <v>0</v>
      </c>
      <c r="I92" s="17">
        <v>0</v>
      </c>
      <c r="J92" s="18">
        <f t="shared" si="10"/>
        <v>0</v>
      </c>
      <c r="K92" s="17">
        <v>0</v>
      </c>
      <c r="L92" s="17">
        <v>0</v>
      </c>
      <c r="M92" s="18">
        <f t="shared" si="11"/>
        <v>0</v>
      </c>
      <c r="N92" s="59">
        <f t="shared" si="13"/>
        <v>97</v>
      </c>
      <c r="O92" s="59">
        <f t="shared" si="14"/>
        <v>17</v>
      </c>
      <c r="P92" s="59">
        <f t="shared" si="15"/>
        <v>114</v>
      </c>
    </row>
    <row r="93" spans="1:16" ht="30" customHeight="1">
      <c r="A93" s="17" t="s">
        <v>126</v>
      </c>
      <c r="B93" s="17">
        <v>24</v>
      </c>
      <c r="C93" s="17">
        <v>13</v>
      </c>
      <c r="D93" s="18">
        <f t="shared" si="8"/>
        <v>37</v>
      </c>
      <c r="E93" s="17">
        <v>0</v>
      </c>
      <c r="F93" s="17">
        <v>0</v>
      </c>
      <c r="G93" s="18">
        <f t="shared" si="9"/>
        <v>0</v>
      </c>
      <c r="H93" s="17">
        <v>0</v>
      </c>
      <c r="I93" s="17">
        <v>0</v>
      </c>
      <c r="J93" s="18">
        <f t="shared" si="10"/>
        <v>0</v>
      </c>
      <c r="K93" s="17">
        <v>0</v>
      </c>
      <c r="L93" s="17">
        <v>0</v>
      </c>
      <c r="M93" s="18">
        <f t="shared" si="11"/>
        <v>0</v>
      </c>
      <c r="N93" s="59">
        <f t="shared" si="13"/>
        <v>24</v>
      </c>
      <c r="O93" s="59">
        <f t="shared" si="14"/>
        <v>13</v>
      </c>
      <c r="P93" s="59">
        <f t="shared" si="15"/>
        <v>37</v>
      </c>
    </row>
    <row r="94" spans="1:16" ht="30" customHeight="1">
      <c r="A94" s="17" t="s">
        <v>127</v>
      </c>
      <c r="B94" s="17">
        <v>95</v>
      </c>
      <c r="C94" s="17">
        <v>21</v>
      </c>
      <c r="D94" s="18">
        <f t="shared" si="8"/>
        <v>116</v>
      </c>
      <c r="E94" s="17">
        <v>0</v>
      </c>
      <c r="F94" s="17">
        <v>0</v>
      </c>
      <c r="G94" s="18">
        <f t="shared" si="9"/>
        <v>0</v>
      </c>
      <c r="H94" s="17">
        <v>0</v>
      </c>
      <c r="I94" s="17">
        <v>0</v>
      </c>
      <c r="J94" s="18">
        <f t="shared" si="10"/>
        <v>0</v>
      </c>
      <c r="K94" s="17">
        <v>0</v>
      </c>
      <c r="L94" s="17">
        <v>0</v>
      </c>
      <c r="M94" s="18">
        <f t="shared" si="11"/>
        <v>0</v>
      </c>
      <c r="N94" s="59">
        <f t="shared" si="13"/>
        <v>95</v>
      </c>
      <c r="O94" s="59">
        <f t="shared" si="14"/>
        <v>21</v>
      </c>
      <c r="P94" s="59">
        <f t="shared" si="15"/>
        <v>116</v>
      </c>
    </row>
    <row r="95" spans="1:16" ht="30" customHeight="1">
      <c r="A95" s="16" t="s">
        <v>45</v>
      </c>
      <c r="B95" s="16">
        <f>SUM(B70:B94)</f>
        <v>3397</v>
      </c>
      <c r="C95" s="16">
        <f t="shared" ref="C95:O95" si="16">SUM(C70:C94)</f>
        <v>2012</v>
      </c>
      <c r="D95" s="16">
        <f t="shared" si="8"/>
        <v>5409</v>
      </c>
      <c r="E95" s="16">
        <f t="shared" si="16"/>
        <v>1985</v>
      </c>
      <c r="F95" s="16">
        <f t="shared" si="16"/>
        <v>783</v>
      </c>
      <c r="G95" s="16">
        <f t="shared" si="9"/>
        <v>2768</v>
      </c>
      <c r="H95" s="16">
        <f t="shared" si="16"/>
        <v>895</v>
      </c>
      <c r="I95" s="16">
        <f t="shared" si="16"/>
        <v>982</v>
      </c>
      <c r="J95" s="16">
        <f t="shared" si="10"/>
        <v>1877</v>
      </c>
      <c r="K95" s="16">
        <f t="shared" si="16"/>
        <v>1360</v>
      </c>
      <c r="L95" s="16">
        <f t="shared" si="16"/>
        <v>966</v>
      </c>
      <c r="M95" s="16">
        <f t="shared" si="11"/>
        <v>2326</v>
      </c>
      <c r="N95" s="16">
        <f t="shared" si="16"/>
        <v>7637</v>
      </c>
      <c r="O95" s="16">
        <f t="shared" si="16"/>
        <v>4743</v>
      </c>
      <c r="P95" s="16">
        <f t="shared" si="12"/>
        <v>12380</v>
      </c>
    </row>
  </sheetData>
  <mergeCells count="14">
    <mergeCell ref="A1:P1"/>
    <mergeCell ref="A68:A69"/>
    <mergeCell ref="B68:D68"/>
    <mergeCell ref="E68:G68"/>
    <mergeCell ref="H68:J68"/>
    <mergeCell ref="K68:M68"/>
    <mergeCell ref="N68:P68"/>
    <mergeCell ref="A67:P67"/>
    <mergeCell ref="H2:J2"/>
    <mergeCell ref="A2:A3"/>
    <mergeCell ref="B2:D2"/>
    <mergeCell ref="E2:G2"/>
    <mergeCell ref="K2:M2"/>
    <mergeCell ref="N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6"/>
  <sheetViews>
    <sheetView rightToLeft="1" topLeftCell="A361" zoomScale="70" zoomScaleNormal="70" workbookViewId="0">
      <selection activeCell="N319" sqref="N319:Q319"/>
    </sheetView>
  </sheetViews>
  <sheetFormatPr defaultColWidth="9" defaultRowHeight="30" customHeight="1"/>
  <cols>
    <col min="1" max="1" width="6.42578125" style="15" customWidth="1"/>
    <col min="2" max="2" width="5.42578125" style="15" customWidth="1"/>
    <col min="3" max="3" width="17" style="15" customWidth="1"/>
    <col min="4" max="9" width="9" style="15"/>
    <col min="10" max="13" width="9" style="15" customWidth="1"/>
    <col min="14" max="16384" width="9" style="15"/>
  </cols>
  <sheetData>
    <row r="1" spans="1:16" ht="30" customHeight="1">
      <c r="A1" s="100" t="s">
        <v>128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30" customHeight="1">
      <c r="A2" s="99" t="s">
        <v>129</v>
      </c>
      <c r="B2" s="99"/>
      <c r="C2" s="99"/>
      <c r="D2" s="99" t="s">
        <v>130</v>
      </c>
      <c r="E2" s="99"/>
      <c r="F2" s="99" t="s">
        <v>131</v>
      </c>
      <c r="G2" s="99"/>
      <c r="H2" s="99" t="s">
        <v>132</v>
      </c>
      <c r="I2" s="99"/>
      <c r="J2" s="99" t="s">
        <v>133</v>
      </c>
      <c r="K2" s="99"/>
      <c r="L2" s="99" t="s">
        <v>134</v>
      </c>
      <c r="M2" s="99"/>
      <c r="N2" s="99" t="s">
        <v>67</v>
      </c>
      <c r="O2" s="99"/>
      <c r="P2" s="99"/>
    </row>
    <row r="3" spans="1:16" ht="30" customHeight="1">
      <c r="A3" s="99"/>
      <c r="B3" s="99"/>
      <c r="C3" s="99"/>
      <c r="D3" s="16" t="s">
        <v>3</v>
      </c>
      <c r="E3" s="16" t="s">
        <v>4</v>
      </c>
      <c r="F3" s="16" t="s">
        <v>3</v>
      </c>
      <c r="G3" s="16" t="s">
        <v>4</v>
      </c>
      <c r="H3" s="16" t="s">
        <v>3</v>
      </c>
      <c r="I3" s="16" t="s">
        <v>4</v>
      </c>
      <c r="J3" s="16" t="s">
        <v>3</v>
      </c>
      <c r="K3" s="16" t="s">
        <v>4</v>
      </c>
      <c r="L3" s="16" t="s">
        <v>3</v>
      </c>
      <c r="M3" s="16" t="s">
        <v>4</v>
      </c>
      <c r="N3" s="16" t="s">
        <v>3</v>
      </c>
      <c r="O3" s="16" t="s">
        <v>4</v>
      </c>
      <c r="P3" s="16" t="s">
        <v>5</v>
      </c>
    </row>
    <row r="4" spans="1:16" ht="30" customHeight="1">
      <c r="A4" s="106" t="s">
        <v>344</v>
      </c>
      <c r="B4" s="111" t="s">
        <v>345</v>
      </c>
      <c r="C4" s="17" t="s">
        <v>135</v>
      </c>
      <c r="D4" s="17">
        <v>4034</v>
      </c>
      <c r="E4" s="17">
        <v>5068</v>
      </c>
      <c r="F4" s="17">
        <v>216</v>
      </c>
      <c r="G4" s="17">
        <v>375</v>
      </c>
      <c r="H4" s="17">
        <v>7</v>
      </c>
      <c r="I4" s="17">
        <v>7</v>
      </c>
      <c r="J4" s="17">
        <v>74</v>
      </c>
      <c r="K4" s="17">
        <v>136</v>
      </c>
      <c r="L4" s="17">
        <v>43</v>
      </c>
      <c r="M4" s="17">
        <v>20</v>
      </c>
      <c r="N4" s="16">
        <f>D4+F4+H4+J4+L4</f>
        <v>4374</v>
      </c>
      <c r="O4" s="16">
        <f>E4+G4+I4+K4+M4</f>
        <v>5606</v>
      </c>
      <c r="P4" s="16">
        <f>N4+O4</f>
        <v>9980</v>
      </c>
    </row>
    <row r="5" spans="1:16" ht="30" customHeight="1">
      <c r="A5" s="106"/>
      <c r="B5" s="111"/>
      <c r="C5" s="17" t="s">
        <v>136</v>
      </c>
      <c r="D5" s="17">
        <v>3951</v>
      </c>
      <c r="E5" s="17">
        <v>9369</v>
      </c>
      <c r="F5" s="17">
        <v>99</v>
      </c>
      <c r="G5" s="17">
        <v>124</v>
      </c>
      <c r="H5" s="17">
        <v>13</v>
      </c>
      <c r="I5" s="17">
        <v>23</v>
      </c>
      <c r="J5" s="17">
        <v>29</v>
      </c>
      <c r="K5" s="17">
        <v>68</v>
      </c>
      <c r="L5" s="17">
        <v>18</v>
      </c>
      <c r="M5" s="17">
        <v>32</v>
      </c>
      <c r="N5" s="16">
        <f t="shared" ref="N5:N58" si="0">D5+F5+H5+J5+L5</f>
        <v>4110</v>
      </c>
      <c r="O5" s="16">
        <f t="shared" ref="O5:O58" si="1">E5+G5+I5+K5+M5</f>
        <v>9616</v>
      </c>
      <c r="P5" s="16">
        <f t="shared" ref="P5:P58" si="2">N5+O5</f>
        <v>13726</v>
      </c>
    </row>
    <row r="6" spans="1:16" ht="30" customHeight="1">
      <c r="A6" s="106"/>
      <c r="B6" s="111"/>
      <c r="C6" s="17" t="s">
        <v>137</v>
      </c>
      <c r="D6" s="17">
        <v>1131</v>
      </c>
      <c r="E6" s="17">
        <v>2482</v>
      </c>
      <c r="F6" s="17">
        <v>33</v>
      </c>
      <c r="G6" s="17">
        <v>41</v>
      </c>
      <c r="H6" s="17">
        <v>3</v>
      </c>
      <c r="I6" s="17">
        <v>10</v>
      </c>
      <c r="J6" s="17">
        <v>56</v>
      </c>
      <c r="K6" s="17">
        <v>64</v>
      </c>
      <c r="L6" s="17">
        <v>6</v>
      </c>
      <c r="M6" s="17">
        <v>7</v>
      </c>
      <c r="N6" s="16">
        <f t="shared" si="0"/>
        <v>1229</v>
      </c>
      <c r="O6" s="16">
        <f t="shared" si="1"/>
        <v>2604</v>
      </c>
      <c r="P6" s="16">
        <f t="shared" si="2"/>
        <v>3833</v>
      </c>
    </row>
    <row r="7" spans="1:16" ht="30" customHeight="1">
      <c r="A7" s="106"/>
      <c r="B7" s="111"/>
      <c r="C7" s="17" t="s">
        <v>138</v>
      </c>
      <c r="D7" s="17">
        <v>18</v>
      </c>
      <c r="E7" s="17">
        <v>20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1</v>
      </c>
      <c r="N7" s="16">
        <f t="shared" si="0"/>
        <v>18</v>
      </c>
      <c r="O7" s="16">
        <f t="shared" si="1"/>
        <v>21</v>
      </c>
      <c r="P7" s="16">
        <f t="shared" si="2"/>
        <v>39</v>
      </c>
    </row>
    <row r="8" spans="1:16" ht="30" customHeight="1">
      <c r="A8" s="106"/>
      <c r="B8" s="111"/>
      <c r="C8" s="17" t="s">
        <v>139</v>
      </c>
      <c r="D8" s="17">
        <v>25</v>
      </c>
      <c r="E8" s="17">
        <v>23</v>
      </c>
      <c r="F8" s="17">
        <v>0</v>
      </c>
      <c r="G8" s="17">
        <v>3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6">
        <f t="shared" si="0"/>
        <v>25</v>
      </c>
      <c r="O8" s="16">
        <f t="shared" si="1"/>
        <v>26</v>
      </c>
      <c r="P8" s="16">
        <f t="shared" si="2"/>
        <v>51</v>
      </c>
    </row>
    <row r="9" spans="1:16" ht="30" customHeight="1">
      <c r="A9" s="106"/>
      <c r="B9" s="111"/>
      <c r="C9" s="17" t="s">
        <v>140</v>
      </c>
      <c r="D9" s="17">
        <v>1306</v>
      </c>
      <c r="E9" s="17">
        <v>1658</v>
      </c>
      <c r="F9" s="17">
        <v>29</v>
      </c>
      <c r="G9" s="17">
        <v>57</v>
      </c>
      <c r="H9" s="17">
        <v>1</v>
      </c>
      <c r="I9" s="17">
        <v>1</v>
      </c>
      <c r="J9" s="17">
        <v>10</v>
      </c>
      <c r="K9" s="17">
        <v>10</v>
      </c>
      <c r="L9" s="17">
        <v>6</v>
      </c>
      <c r="M9" s="17">
        <v>3</v>
      </c>
      <c r="N9" s="16">
        <f t="shared" si="0"/>
        <v>1352</v>
      </c>
      <c r="O9" s="16">
        <f t="shared" si="1"/>
        <v>1729</v>
      </c>
      <c r="P9" s="16">
        <f t="shared" si="2"/>
        <v>3081</v>
      </c>
    </row>
    <row r="10" spans="1:16" ht="30" customHeight="1">
      <c r="A10" s="106"/>
      <c r="B10" s="111"/>
      <c r="C10" s="17" t="s">
        <v>141</v>
      </c>
      <c r="D10" s="17">
        <v>1152</v>
      </c>
      <c r="E10" s="17">
        <v>1250</v>
      </c>
      <c r="F10" s="17">
        <v>31</v>
      </c>
      <c r="G10" s="17">
        <v>36</v>
      </c>
      <c r="H10" s="17">
        <v>1</v>
      </c>
      <c r="I10" s="17">
        <v>0</v>
      </c>
      <c r="J10" s="17">
        <v>10</v>
      </c>
      <c r="K10" s="17">
        <v>15</v>
      </c>
      <c r="L10" s="17">
        <v>1</v>
      </c>
      <c r="M10" s="17">
        <v>4</v>
      </c>
      <c r="N10" s="16">
        <f t="shared" si="0"/>
        <v>1195</v>
      </c>
      <c r="O10" s="16">
        <f t="shared" si="1"/>
        <v>1305</v>
      </c>
      <c r="P10" s="16">
        <f t="shared" si="2"/>
        <v>2500</v>
      </c>
    </row>
    <row r="11" spans="1:16" ht="30" customHeight="1">
      <c r="A11" s="106"/>
      <c r="B11" s="111"/>
      <c r="C11" s="17" t="s">
        <v>142</v>
      </c>
      <c r="D11" s="17">
        <v>551</v>
      </c>
      <c r="E11" s="17">
        <v>1081</v>
      </c>
      <c r="F11" s="17">
        <v>23</v>
      </c>
      <c r="G11" s="17">
        <v>56</v>
      </c>
      <c r="H11" s="17">
        <v>2</v>
      </c>
      <c r="I11" s="17">
        <v>2</v>
      </c>
      <c r="J11" s="17">
        <v>5</v>
      </c>
      <c r="K11" s="17">
        <v>13</v>
      </c>
      <c r="L11" s="17">
        <v>1</v>
      </c>
      <c r="M11" s="17">
        <v>2</v>
      </c>
      <c r="N11" s="16">
        <f t="shared" si="0"/>
        <v>582</v>
      </c>
      <c r="O11" s="16">
        <f t="shared" si="1"/>
        <v>1154</v>
      </c>
      <c r="P11" s="16">
        <f t="shared" si="2"/>
        <v>1736</v>
      </c>
    </row>
    <row r="12" spans="1:16" ht="30" customHeight="1">
      <c r="A12" s="106"/>
      <c r="B12" s="111"/>
      <c r="C12" s="17" t="s">
        <v>143</v>
      </c>
      <c r="D12" s="17">
        <v>620</v>
      </c>
      <c r="E12" s="17">
        <v>1624</v>
      </c>
      <c r="F12" s="17">
        <v>59</v>
      </c>
      <c r="G12" s="17">
        <v>105</v>
      </c>
      <c r="H12" s="17">
        <v>0</v>
      </c>
      <c r="I12" s="17">
        <v>2</v>
      </c>
      <c r="J12" s="17">
        <v>17</v>
      </c>
      <c r="K12" s="17">
        <v>49</v>
      </c>
      <c r="L12" s="17">
        <v>7</v>
      </c>
      <c r="M12" s="17">
        <v>1</v>
      </c>
      <c r="N12" s="16">
        <f t="shared" si="0"/>
        <v>703</v>
      </c>
      <c r="O12" s="16">
        <f t="shared" si="1"/>
        <v>1781</v>
      </c>
      <c r="P12" s="16">
        <f t="shared" si="2"/>
        <v>2484</v>
      </c>
    </row>
    <row r="13" spans="1:16" ht="30" customHeight="1">
      <c r="A13" s="106"/>
      <c r="B13" s="111"/>
      <c r="C13" s="17" t="s">
        <v>144</v>
      </c>
      <c r="D13" s="17">
        <v>423</v>
      </c>
      <c r="E13" s="17">
        <v>738</v>
      </c>
      <c r="F13" s="17">
        <v>19</v>
      </c>
      <c r="G13" s="17">
        <v>20</v>
      </c>
      <c r="H13" s="17">
        <v>17</v>
      </c>
      <c r="I13" s="17">
        <v>22</v>
      </c>
      <c r="J13" s="17">
        <v>5</v>
      </c>
      <c r="K13" s="17">
        <v>11</v>
      </c>
      <c r="L13" s="17">
        <v>4</v>
      </c>
      <c r="M13" s="17">
        <v>1</v>
      </c>
      <c r="N13" s="16">
        <f t="shared" si="0"/>
        <v>468</v>
      </c>
      <c r="O13" s="16">
        <f t="shared" si="1"/>
        <v>792</v>
      </c>
      <c r="P13" s="16">
        <f t="shared" si="2"/>
        <v>1260</v>
      </c>
    </row>
    <row r="14" spans="1:16" ht="30" customHeight="1">
      <c r="A14" s="106"/>
      <c r="B14" s="111"/>
      <c r="C14" s="17" t="s">
        <v>145</v>
      </c>
      <c r="D14" s="17">
        <v>414</v>
      </c>
      <c r="E14" s="17">
        <v>755</v>
      </c>
      <c r="F14" s="17">
        <v>14</v>
      </c>
      <c r="G14" s="17">
        <v>39</v>
      </c>
      <c r="H14" s="17">
        <v>1</v>
      </c>
      <c r="I14" s="17">
        <v>0</v>
      </c>
      <c r="J14" s="17">
        <v>3</v>
      </c>
      <c r="K14" s="17">
        <v>6</v>
      </c>
      <c r="L14" s="17">
        <v>0</v>
      </c>
      <c r="M14" s="17">
        <v>0</v>
      </c>
      <c r="N14" s="16">
        <f t="shared" si="0"/>
        <v>432</v>
      </c>
      <c r="O14" s="16">
        <f t="shared" si="1"/>
        <v>800</v>
      </c>
      <c r="P14" s="16">
        <f t="shared" si="2"/>
        <v>1232</v>
      </c>
    </row>
    <row r="15" spans="1:16" ht="30" customHeight="1">
      <c r="A15" s="106"/>
      <c r="B15" s="111"/>
      <c r="C15" s="17" t="s">
        <v>146</v>
      </c>
      <c r="D15" s="17">
        <v>543</v>
      </c>
      <c r="E15" s="17">
        <v>563</v>
      </c>
      <c r="F15" s="17">
        <v>23</v>
      </c>
      <c r="G15" s="17">
        <v>26</v>
      </c>
      <c r="H15" s="17">
        <v>0</v>
      </c>
      <c r="I15" s="17">
        <v>0</v>
      </c>
      <c r="J15" s="17">
        <v>6</v>
      </c>
      <c r="K15" s="17">
        <v>5</v>
      </c>
      <c r="L15" s="17">
        <v>1</v>
      </c>
      <c r="M15" s="17">
        <v>0</v>
      </c>
      <c r="N15" s="16">
        <f t="shared" si="0"/>
        <v>573</v>
      </c>
      <c r="O15" s="16">
        <f t="shared" si="1"/>
        <v>594</v>
      </c>
      <c r="P15" s="16">
        <f t="shared" si="2"/>
        <v>1167</v>
      </c>
    </row>
    <row r="16" spans="1:16" ht="30" customHeight="1">
      <c r="A16" s="106"/>
      <c r="B16" s="111"/>
      <c r="C16" s="18" t="s">
        <v>67</v>
      </c>
      <c r="D16" s="18">
        <f>SUM(D4:D15)</f>
        <v>14168</v>
      </c>
      <c r="E16" s="18">
        <f t="shared" ref="E16:M16" si="3">SUM(E4:E15)</f>
        <v>24631</v>
      </c>
      <c r="F16" s="18">
        <f t="shared" si="3"/>
        <v>546</v>
      </c>
      <c r="G16" s="18">
        <f t="shared" si="3"/>
        <v>882</v>
      </c>
      <c r="H16" s="18">
        <f t="shared" si="3"/>
        <v>45</v>
      </c>
      <c r="I16" s="18">
        <f t="shared" si="3"/>
        <v>67</v>
      </c>
      <c r="J16" s="18">
        <f t="shared" si="3"/>
        <v>215</v>
      </c>
      <c r="K16" s="18">
        <f t="shared" si="3"/>
        <v>377</v>
      </c>
      <c r="L16" s="18">
        <f t="shared" si="3"/>
        <v>87</v>
      </c>
      <c r="M16" s="18">
        <f t="shared" si="3"/>
        <v>71</v>
      </c>
      <c r="N16" s="16">
        <f t="shared" si="0"/>
        <v>15061</v>
      </c>
      <c r="O16" s="16">
        <f t="shared" si="1"/>
        <v>26028</v>
      </c>
      <c r="P16" s="16">
        <f t="shared" si="2"/>
        <v>41089</v>
      </c>
    </row>
    <row r="17" spans="1:16" ht="30" customHeight="1">
      <c r="A17" s="106"/>
      <c r="B17" s="112" t="s">
        <v>349</v>
      </c>
      <c r="C17" s="17" t="s">
        <v>155</v>
      </c>
      <c r="D17" s="17">
        <v>77</v>
      </c>
      <c r="E17" s="17">
        <v>156</v>
      </c>
      <c r="F17" s="17">
        <v>0</v>
      </c>
      <c r="G17" s="17">
        <v>0</v>
      </c>
      <c r="H17" s="17">
        <v>0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6">
        <f t="shared" si="0"/>
        <v>78</v>
      </c>
      <c r="O17" s="16">
        <f t="shared" si="1"/>
        <v>156</v>
      </c>
      <c r="P17" s="16">
        <f t="shared" si="2"/>
        <v>234</v>
      </c>
    </row>
    <row r="18" spans="1:16" ht="30" customHeight="1">
      <c r="A18" s="106"/>
      <c r="B18" s="112"/>
      <c r="C18" s="17" t="s">
        <v>156</v>
      </c>
      <c r="D18" s="17">
        <v>62</v>
      </c>
      <c r="E18" s="17">
        <v>80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6">
        <f t="shared" si="0"/>
        <v>62</v>
      </c>
      <c r="O18" s="16">
        <f t="shared" si="1"/>
        <v>80</v>
      </c>
      <c r="P18" s="16">
        <f t="shared" si="2"/>
        <v>142</v>
      </c>
    </row>
    <row r="19" spans="1:16" ht="30" customHeight="1">
      <c r="A19" s="106"/>
      <c r="B19" s="112"/>
      <c r="C19" s="17" t="s">
        <v>157</v>
      </c>
      <c r="D19" s="17">
        <v>51</v>
      </c>
      <c r="E19" s="17">
        <v>61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6">
        <f t="shared" si="0"/>
        <v>52</v>
      </c>
      <c r="O19" s="16">
        <f t="shared" si="1"/>
        <v>61</v>
      </c>
      <c r="P19" s="16">
        <f t="shared" si="2"/>
        <v>113</v>
      </c>
    </row>
    <row r="20" spans="1:16" ht="30" customHeight="1">
      <c r="A20" s="106"/>
      <c r="B20" s="112"/>
      <c r="C20" s="18" t="s">
        <v>5</v>
      </c>
      <c r="D20" s="18">
        <f>SUM(D17:D19)</f>
        <v>190</v>
      </c>
      <c r="E20" s="18">
        <f t="shared" ref="E20:M20" si="4">SUM(E17:E19)</f>
        <v>297</v>
      </c>
      <c r="F20" s="18">
        <f t="shared" si="4"/>
        <v>0</v>
      </c>
      <c r="G20" s="18">
        <f t="shared" si="4"/>
        <v>0</v>
      </c>
      <c r="H20" s="18">
        <f t="shared" si="4"/>
        <v>0</v>
      </c>
      <c r="I20" s="18">
        <f t="shared" si="4"/>
        <v>0</v>
      </c>
      <c r="J20" s="18">
        <f t="shared" si="4"/>
        <v>2</v>
      </c>
      <c r="K20" s="18">
        <f t="shared" si="4"/>
        <v>0</v>
      </c>
      <c r="L20" s="18">
        <f t="shared" si="4"/>
        <v>0</v>
      </c>
      <c r="M20" s="18">
        <f t="shared" si="4"/>
        <v>0</v>
      </c>
      <c r="N20" s="16">
        <f t="shared" si="0"/>
        <v>192</v>
      </c>
      <c r="O20" s="16">
        <f t="shared" si="1"/>
        <v>297</v>
      </c>
      <c r="P20" s="16">
        <f t="shared" si="2"/>
        <v>489</v>
      </c>
    </row>
    <row r="21" spans="1:16" ht="30" customHeight="1">
      <c r="A21" s="106"/>
      <c r="B21" s="102" t="s">
        <v>440</v>
      </c>
      <c r="C21" s="103"/>
      <c r="D21" s="17">
        <v>50</v>
      </c>
      <c r="E21" s="17">
        <v>148</v>
      </c>
      <c r="F21" s="17">
        <v>8</v>
      </c>
      <c r="G21" s="17">
        <v>5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6">
        <f t="shared" si="0"/>
        <v>58</v>
      </c>
      <c r="O21" s="16">
        <f t="shared" si="1"/>
        <v>153</v>
      </c>
      <c r="P21" s="16">
        <f t="shared" si="2"/>
        <v>211</v>
      </c>
    </row>
    <row r="22" spans="1:16" ht="30" customHeight="1">
      <c r="A22" s="106"/>
      <c r="B22" s="107" t="s">
        <v>342</v>
      </c>
      <c r="C22" s="107"/>
      <c r="D22" s="18">
        <f>D16+D20+D21</f>
        <v>14408</v>
      </c>
      <c r="E22" s="18">
        <f t="shared" ref="E22:M22" si="5">E16+E20+E21</f>
        <v>25076</v>
      </c>
      <c r="F22" s="18">
        <f t="shared" si="5"/>
        <v>554</v>
      </c>
      <c r="G22" s="18">
        <f t="shared" si="5"/>
        <v>887</v>
      </c>
      <c r="H22" s="18">
        <f t="shared" si="5"/>
        <v>45</v>
      </c>
      <c r="I22" s="18">
        <f t="shared" si="5"/>
        <v>67</v>
      </c>
      <c r="J22" s="18">
        <f t="shared" si="5"/>
        <v>217</v>
      </c>
      <c r="K22" s="18">
        <f t="shared" si="5"/>
        <v>377</v>
      </c>
      <c r="L22" s="18">
        <f t="shared" si="5"/>
        <v>87</v>
      </c>
      <c r="M22" s="18">
        <f t="shared" si="5"/>
        <v>71</v>
      </c>
      <c r="N22" s="16">
        <f t="shared" si="0"/>
        <v>15311</v>
      </c>
      <c r="O22" s="16">
        <f t="shared" si="1"/>
        <v>26478</v>
      </c>
      <c r="P22" s="16">
        <f t="shared" si="2"/>
        <v>41789</v>
      </c>
    </row>
    <row r="23" spans="1:16" ht="30" customHeight="1">
      <c r="A23" s="106" t="s">
        <v>31</v>
      </c>
      <c r="B23" s="98" t="s">
        <v>350</v>
      </c>
      <c r="C23" s="98"/>
      <c r="D23" s="17">
        <v>1181</v>
      </c>
      <c r="E23" s="17">
        <v>5373</v>
      </c>
      <c r="F23" s="17">
        <v>40</v>
      </c>
      <c r="G23" s="17">
        <v>215</v>
      </c>
      <c r="H23" s="17">
        <v>0</v>
      </c>
      <c r="I23" s="17">
        <v>6</v>
      </c>
      <c r="J23" s="17">
        <v>23</v>
      </c>
      <c r="K23" s="17">
        <v>39</v>
      </c>
      <c r="L23" s="17">
        <v>6</v>
      </c>
      <c r="M23" s="17">
        <v>3</v>
      </c>
      <c r="N23" s="16">
        <f t="shared" si="0"/>
        <v>1250</v>
      </c>
      <c r="O23" s="16">
        <f t="shared" si="1"/>
        <v>5636</v>
      </c>
      <c r="P23" s="16">
        <f t="shared" si="2"/>
        <v>6886</v>
      </c>
    </row>
    <row r="24" spans="1:16" ht="30" customHeight="1">
      <c r="A24" s="106"/>
      <c r="B24" s="98" t="s">
        <v>103</v>
      </c>
      <c r="C24" s="98"/>
      <c r="D24" s="17">
        <v>20</v>
      </c>
      <c r="E24" s="17">
        <v>128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6">
        <f t="shared" si="0"/>
        <v>21</v>
      </c>
      <c r="O24" s="16">
        <f t="shared" si="1"/>
        <v>128</v>
      </c>
      <c r="P24" s="16">
        <f t="shared" si="2"/>
        <v>149</v>
      </c>
    </row>
    <row r="25" spans="1:16" ht="30" customHeight="1">
      <c r="A25" s="106"/>
      <c r="B25" s="98" t="s">
        <v>100</v>
      </c>
      <c r="C25" s="98"/>
      <c r="D25" s="17">
        <v>35</v>
      </c>
      <c r="E25" s="17">
        <v>196</v>
      </c>
      <c r="F25" s="17">
        <v>2</v>
      </c>
      <c r="G25" s="17">
        <v>6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6">
        <f t="shared" si="0"/>
        <v>37</v>
      </c>
      <c r="O25" s="16">
        <f t="shared" si="1"/>
        <v>202</v>
      </c>
      <c r="P25" s="16">
        <f t="shared" si="2"/>
        <v>239</v>
      </c>
    </row>
    <row r="26" spans="1:16" ht="30" customHeight="1">
      <c r="A26" s="106"/>
      <c r="B26" s="108" t="s">
        <v>347</v>
      </c>
      <c r="C26" s="108"/>
      <c r="D26" s="18">
        <f>SUM(D23:D25)</f>
        <v>1236</v>
      </c>
      <c r="E26" s="18">
        <f t="shared" ref="E26:M26" si="6">SUM(E23:E25)</f>
        <v>5697</v>
      </c>
      <c r="F26" s="18">
        <f t="shared" si="6"/>
        <v>43</v>
      </c>
      <c r="G26" s="18">
        <f t="shared" si="6"/>
        <v>221</v>
      </c>
      <c r="H26" s="18">
        <f t="shared" si="6"/>
        <v>0</v>
      </c>
      <c r="I26" s="18">
        <f t="shared" si="6"/>
        <v>6</v>
      </c>
      <c r="J26" s="18">
        <f t="shared" si="6"/>
        <v>23</v>
      </c>
      <c r="K26" s="18">
        <f t="shared" si="6"/>
        <v>39</v>
      </c>
      <c r="L26" s="18">
        <f t="shared" si="6"/>
        <v>6</v>
      </c>
      <c r="M26" s="18">
        <f t="shared" si="6"/>
        <v>3</v>
      </c>
      <c r="N26" s="16">
        <f t="shared" si="0"/>
        <v>1308</v>
      </c>
      <c r="O26" s="16">
        <f t="shared" si="1"/>
        <v>5966</v>
      </c>
      <c r="P26" s="16">
        <f t="shared" si="2"/>
        <v>7274</v>
      </c>
    </row>
    <row r="27" spans="1:16" ht="30" customHeight="1">
      <c r="A27" s="107" t="s">
        <v>33</v>
      </c>
      <c r="B27" s="98" t="s">
        <v>33</v>
      </c>
      <c r="C27" s="98"/>
      <c r="D27" s="17">
        <v>6407</v>
      </c>
      <c r="E27" s="17">
        <v>3834</v>
      </c>
      <c r="F27" s="17">
        <v>341</v>
      </c>
      <c r="G27" s="17">
        <v>233</v>
      </c>
      <c r="H27" s="17">
        <v>14</v>
      </c>
      <c r="I27" s="17">
        <v>7</v>
      </c>
      <c r="J27" s="17">
        <v>161</v>
      </c>
      <c r="K27" s="17">
        <v>121</v>
      </c>
      <c r="L27" s="17">
        <v>14</v>
      </c>
      <c r="M27" s="17">
        <v>10</v>
      </c>
      <c r="N27" s="16">
        <f t="shared" si="0"/>
        <v>6937</v>
      </c>
      <c r="O27" s="16">
        <f t="shared" si="1"/>
        <v>4205</v>
      </c>
      <c r="P27" s="16">
        <f t="shared" si="2"/>
        <v>11142</v>
      </c>
    </row>
    <row r="28" spans="1:16" ht="30" customHeight="1">
      <c r="A28" s="107"/>
      <c r="B28" s="98" t="s">
        <v>102</v>
      </c>
      <c r="C28" s="98"/>
      <c r="D28" s="17">
        <v>140</v>
      </c>
      <c r="E28" s="17">
        <v>50</v>
      </c>
      <c r="F28" s="17">
        <v>3</v>
      </c>
      <c r="G28" s="17">
        <v>3</v>
      </c>
      <c r="H28" s="17">
        <v>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6">
        <f t="shared" si="0"/>
        <v>145</v>
      </c>
      <c r="O28" s="16">
        <f t="shared" si="1"/>
        <v>53</v>
      </c>
      <c r="P28" s="16">
        <f t="shared" si="2"/>
        <v>198</v>
      </c>
    </row>
    <row r="29" spans="1:16" ht="30" customHeight="1">
      <c r="A29" s="107"/>
      <c r="B29" s="108" t="s">
        <v>346</v>
      </c>
      <c r="C29" s="108"/>
      <c r="D29" s="18">
        <f>SUM(D27:D28)</f>
        <v>6547</v>
      </c>
      <c r="E29" s="18">
        <f t="shared" ref="E29:M29" si="7">SUM(E27:E28)</f>
        <v>3884</v>
      </c>
      <c r="F29" s="18">
        <f t="shared" si="7"/>
        <v>344</v>
      </c>
      <c r="G29" s="18">
        <f t="shared" si="7"/>
        <v>236</v>
      </c>
      <c r="H29" s="18">
        <f t="shared" si="7"/>
        <v>15</v>
      </c>
      <c r="I29" s="18">
        <f t="shared" si="7"/>
        <v>7</v>
      </c>
      <c r="J29" s="18">
        <f t="shared" si="7"/>
        <v>162</v>
      </c>
      <c r="K29" s="18">
        <f t="shared" si="7"/>
        <v>121</v>
      </c>
      <c r="L29" s="18">
        <f t="shared" si="7"/>
        <v>14</v>
      </c>
      <c r="M29" s="18">
        <f t="shared" si="7"/>
        <v>10</v>
      </c>
      <c r="N29" s="16">
        <f t="shared" si="0"/>
        <v>7082</v>
      </c>
      <c r="O29" s="16">
        <f t="shared" si="1"/>
        <v>4258</v>
      </c>
      <c r="P29" s="16">
        <f t="shared" si="2"/>
        <v>11340</v>
      </c>
    </row>
    <row r="30" spans="1:16" ht="30" customHeight="1">
      <c r="A30" s="98" t="s">
        <v>35</v>
      </c>
      <c r="B30" s="98"/>
      <c r="C30" s="98"/>
      <c r="D30" s="17">
        <v>9135</v>
      </c>
      <c r="E30" s="17">
        <v>4385</v>
      </c>
      <c r="F30" s="17">
        <v>183</v>
      </c>
      <c r="G30" s="17">
        <v>148</v>
      </c>
      <c r="H30" s="17">
        <v>17</v>
      </c>
      <c r="I30" s="17">
        <v>12</v>
      </c>
      <c r="J30" s="17">
        <v>99</v>
      </c>
      <c r="K30" s="17">
        <v>83</v>
      </c>
      <c r="L30" s="17">
        <v>20</v>
      </c>
      <c r="M30" s="17">
        <v>10</v>
      </c>
      <c r="N30" s="16">
        <f t="shared" si="0"/>
        <v>9454</v>
      </c>
      <c r="O30" s="16">
        <f t="shared" si="1"/>
        <v>4638</v>
      </c>
      <c r="P30" s="16">
        <f t="shared" si="2"/>
        <v>14092</v>
      </c>
    </row>
    <row r="31" spans="1:16" ht="30" customHeight="1">
      <c r="A31" s="98" t="s">
        <v>40</v>
      </c>
      <c r="B31" s="98"/>
      <c r="C31" s="98"/>
      <c r="D31" s="17">
        <v>4651</v>
      </c>
      <c r="E31" s="17">
        <v>4125</v>
      </c>
      <c r="F31" s="17">
        <v>58</v>
      </c>
      <c r="G31" s="17">
        <v>79</v>
      </c>
      <c r="H31" s="17">
        <v>3</v>
      </c>
      <c r="I31" s="17">
        <v>3</v>
      </c>
      <c r="J31" s="17">
        <v>35</v>
      </c>
      <c r="K31" s="17">
        <v>28</v>
      </c>
      <c r="L31" s="17">
        <v>129</v>
      </c>
      <c r="M31" s="17">
        <v>22</v>
      </c>
      <c r="N31" s="16">
        <f t="shared" si="0"/>
        <v>4876</v>
      </c>
      <c r="O31" s="16">
        <f t="shared" si="1"/>
        <v>4257</v>
      </c>
      <c r="P31" s="16">
        <f t="shared" si="2"/>
        <v>9133</v>
      </c>
    </row>
    <row r="32" spans="1:16" ht="30" customHeight="1">
      <c r="A32" s="107" t="s">
        <v>22</v>
      </c>
      <c r="B32" s="98" t="s">
        <v>22</v>
      </c>
      <c r="C32" s="98"/>
      <c r="D32" s="17">
        <v>1269</v>
      </c>
      <c r="E32" s="17">
        <v>1039</v>
      </c>
      <c r="F32" s="17">
        <v>52</v>
      </c>
      <c r="G32" s="17">
        <v>55</v>
      </c>
      <c r="H32" s="17">
        <v>3</v>
      </c>
      <c r="I32" s="17">
        <v>5</v>
      </c>
      <c r="J32" s="17">
        <v>30</v>
      </c>
      <c r="K32" s="17">
        <v>14</v>
      </c>
      <c r="L32" s="17">
        <v>1</v>
      </c>
      <c r="M32" s="17">
        <v>1</v>
      </c>
      <c r="N32" s="16">
        <f t="shared" si="0"/>
        <v>1355</v>
      </c>
      <c r="O32" s="16">
        <f t="shared" si="1"/>
        <v>1114</v>
      </c>
      <c r="P32" s="16">
        <f t="shared" si="2"/>
        <v>2469</v>
      </c>
    </row>
    <row r="33" spans="1:16" ht="30" customHeight="1">
      <c r="A33" s="107"/>
      <c r="B33" s="98" t="s">
        <v>105</v>
      </c>
      <c r="C33" s="98"/>
      <c r="D33" s="17">
        <v>25</v>
      </c>
      <c r="E33" s="17">
        <v>40</v>
      </c>
      <c r="F33" s="17">
        <v>1</v>
      </c>
      <c r="G33" s="17">
        <v>1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6">
        <f t="shared" si="0"/>
        <v>26</v>
      </c>
      <c r="O33" s="16">
        <f t="shared" si="1"/>
        <v>41</v>
      </c>
      <c r="P33" s="16">
        <f t="shared" si="2"/>
        <v>67</v>
      </c>
    </row>
    <row r="34" spans="1:16" ht="30" customHeight="1">
      <c r="A34" s="107"/>
      <c r="B34" s="108" t="s">
        <v>341</v>
      </c>
      <c r="C34" s="108"/>
      <c r="D34" s="19">
        <f>SUM(D32:D33)</f>
        <v>1294</v>
      </c>
      <c r="E34" s="19">
        <f t="shared" ref="E34:M34" si="8">SUM(E32:E33)</f>
        <v>1079</v>
      </c>
      <c r="F34" s="19">
        <f t="shared" si="8"/>
        <v>53</v>
      </c>
      <c r="G34" s="19">
        <f t="shared" si="8"/>
        <v>56</v>
      </c>
      <c r="H34" s="19">
        <f t="shared" si="8"/>
        <v>3</v>
      </c>
      <c r="I34" s="19">
        <f t="shared" si="8"/>
        <v>5</v>
      </c>
      <c r="J34" s="19">
        <f t="shared" si="8"/>
        <v>30</v>
      </c>
      <c r="K34" s="19">
        <f t="shared" si="8"/>
        <v>14</v>
      </c>
      <c r="L34" s="19">
        <f t="shared" si="8"/>
        <v>1</v>
      </c>
      <c r="M34" s="19">
        <f t="shared" si="8"/>
        <v>1</v>
      </c>
      <c r="N34" s="20">
        <f t="shared" si="0"/>
        <v>1381</v>
      </c>
      <c r="O34" s="20">
        <f t="shared" si="1"/>
        <v>1155</v>
      </c>
      <c r="P34" s="20">
        <f t="shared" si="2"/>
        <v>2536</v>
      </c>
    </row>
    <row r="35" spans="1:16" ht="30" customHeight="1">
      <c r="A35" s="98" t="s">
        <v>13</v>
      </c>
      <c r="B35" s="98"/>
      <c r="C35" s="98"/>
      <c r="D35" s="17">
        <v>398</v>
      </c>
      <c r="E35" s="17">
        <v>840</v>
      </c>
      <c r="F35" s="17">
        <v>16</v>
      </c>
      <c r="G35" s="17">
        <v>51</v>
      </c>
      <c r="H35" s="17">
        <v>4</v>
      </c>
      <c r="I35" s="17">
        <v>7</v>
      </c>
      <c r="J35" s="17">
        <v>74</v>
      </c>
      <c r="K35" s="17">
        <v>117</v>
      </c>
      <c r="L35" s="17">
        <v>7</v>
      </c>
      <c r="M35" s="17">
        <v>24</v>
      </c>
      <c r="N35" s="16">
        <f t="shared" si="0"/>
        <v>499</v>
      </c>
      <c r="O35" s="16">
        <f t="shared" si="1"/>
        <v>1039</v>
      </c>
      <c r="P35" s="16">
        <f t="shared" si="2"/>
        <v>1538</v>
      </c>
    </row>
    <row r="36" spans="1:16" ht="30" customHeight="1">
      <c r="A36" s="98" t="s">
        <v>6</v>
      </c>
      <c r="B36" s="98"/>
      <c r="C36" s="98"/>
      <c r="D36" s="17">
        <v>2162</v>
      </c>
      <c r="E36" s="17">
        <v>1004</v>
      </c>
      <c r="F36" s="17">
        <v>95</v>
      </c>
      <c r="G36" s="17">
        <v>36</v>
      </c>
      <c r="H36" s="17">
        <v>22</v>
      </c>
      <c r="I36" s="17">
        <v>16</v>
      </c>
      <c r="J36" s="17">
        <v>318</v>
      </c>
      <c r="K36" s="17">
        <v>118</v>
      </c>
      <c r="L36" s="17">
        <v>31</v>
      </c>
      <c r="M36" s="17">
        <v>22</v>
      </c>
      <c r="N36" s="16">
        <f t="shared" si="0"/>
        <v>2628</v>
      </c>
      <c r="O36" s="16">
        <f t="shared" si="1"/>
        <v>1196</v>
      </c>
      <c r="P36" s="16">
        <f t="shared" si="2"/>
        <v>3824</v>
      </c>
    </row>
    <row r="37" spans="1:16" ht="30" customHeight="1">
      <c r="A37" s="98" t="s">
        <v>12</v>
      </c>
      <c r="B37" s="98"/>
      <c r="C37" s="98"/>
      <c r="D37" s="17">
        <v>646</v>
      </c>
      <c r="E37" s="17">
        <v>275</v>
      </c>
      <c r="F37" s="17">
        <v>32</v>
      </c>
      <c r="G37" s="17">
        <v>16</v>
      </c>
      <c r="H37" s="17">
        <v>11</v>
      </c>
      <c r="I37" s="17">
        <v>11</v>
      </c>
      <c r="J37" s="17">
        <v>138</v>
      </c>
      <c r="K37" s="17">
        <v>86</v>
      </c>
      <c r="L37" s="17">
        <v>19</v>
      </c>
      <c r="M37" s="17">
        <v>19</v>
      </c>
      <c r="N37" s="16">
        <f t="shared" si="0"/>
        <v>846</v>
      </c>
      <c r="O37" s="16">
        <f t="shared" si="1"/>
        <v>407</v>
      </c>
      <c r="P37" s="16">
        <f t="shared" si="2"/>
        <v>1253</v>
      </c>
    </row>
    <row r="38" spans="1:16" ht="30" customHeight="1">
      <c r="A38" s="98" t="s">
        <v>72</v>
      </c>
      <c r="B38" s="98"/>
      <c r="C38" s="98"/>
      <c r="D38" s="17">
        <v>648</v>
      </c>
      <c r="E38" s="17">
        <v>379</v>
      </c>
      <c r="F38" s="17">
        <v>37</v>
      </c>
      <c r="G38" s="17">
        <v>29</v>
      </c>
      <c r="H38" s="17">
        <v>0</v>
      </c>
      <c r="I38" s="17">
        <v>0</v>
      </c>
      <c r="J38" s="17">
        <v>69</v>
      </c>
      <c r="K38" s="17">
        <v>35</v>
      </c>
      <c r="L38" s="17">
        <v>12</v>
      </c>
      <c r="M38" s="17">
        <v>3</v>
      </c>
      <c r="N38" s="16">
        <f t="shared" si="0"/>
        <v>766</v>
      </c>
      <c r="O38" s="16">
        <f t="shared" si="1"/>
        <v>446</v>
      </c>
      <c r="P38" s="16">
        <f t="shared" si="2"/>
        <v>1212</v>
      </c>
    </row>
    <row r="39" spans="1:16" ht="30" customHeight="1">
      <c r="A39" s="98" t="s">
        <v>38</v>
      </c>
      <c r="B39" s="98"/>
      <c r="C39" s="98"/>
      <c r="D39" s="17">
        <v>295</v>
      </c>
      <c r="E39" s="17">
        <v>153</v>
      </c>
      <c r="F39" s="17">
        <v>67</v>
      </c>
      <c r="G39" s="17">
        <v>28</v>
      </c>
      <c r="H39" s="17">
        <v>0</v>
      </c>
      <c r="I39" s="17">
        <v>1</v>
      </c>
      <c r="J39" s="17">
        <v>87</v>
      </c>
      <c r="K39" s="17">
        <v>7</v>
      </c>
      <c r="L39" s="17">
        <v>15</v>
      </c>
      <c r="M39" s="17">
        <v>1</v>
      </c>
      <c r="N39" s="16">
        <f t="shared" si="0"/>
        <v>464</v>
      </c>
      <c r="O39" s="16">
        <f t="shared" si="1"/>
        <v>190</v>
      </c>
      <c r="P39" s="16">
        <f t="shared" si="2"/>
        <v>654</v>
      </c>
    </row>
    <row r="40" spans="1:16" ht="30" customHeight="1">
      <c r="A40" s="98" t="s">
        <v>39</v>
      </c>
      <c r="B40" s="98"/>
      <c r="C40" s="98"/>
      <c r="D40" s="17">
        <v>353</v>
      </c>
      <c r="E40" s="17">
        <v>451</v>
      </c>
      <c r="F40" s="17">
        <v>12</v>
      </c>
      <c r="G40" s="17">
        <v>12</v>
      </c>
      <c r="H40" s="17">
        <v>0</v>
      </c>
      <c r="I40" s="17">
        <v>0</v>
      </c>
      <c r="J40" s="17">
        <v>7</v>
      </c>
      <c r="K40" s="17">
        <v>14</v>
      </c>
      <c r="L40" s="17">
        <v>0</v>
      </c>
      <c r="M40" s="17">
        <v>0</v>
      </c>
      <c r="N40" s="16">
        <f t="shared" si="0"/>
        <v>372</v>
      </c>
      <c r="O40" s="16">
        <f t="shared" si="1"/>
        <v>477</v>
      </c>
      <c r="P40" s="16">
        <f t="shared" si="2"/>
        <v>849</v>
      </c>
    </row>
    <row r="41" spans="1:16" ht="30" customHeight="1">
      <c r="A41" s="98" t="s">
        <v>15</v>
      </c>
      <c r="B41" s="98"/>
      <c r="C41" s="98"/>
      <c r="D41" s="17">
        <v>441</v>
      </c>
      <c r="E41" s="17">
        <v>456</v>
      </c>
      <c r="F41" s="17">
        <v>10</v>
      </c>
      <c r="G41" s="17">
        <v>16</v>
      </c>
      <c r="H41" s="17">
        <v>0</v>
      </c>
      <c r="I41" s="17">
        <v>0</v>
      </c>
      <c r="J41" s="17">
        <v>4</v>
      </c>
      <c r="K41" s="17">
        <v>10</v>
      </c>
      <c r="L41" s="17">
        <v>0</v>
      </c>
      <c r="M41" s="17">
        <v>2</v>
      </c>
      <c r="N41" s="16">
        <f t="shared" si="0"/>
        <v>455</v>
      </c>
      <c r="O41" s="16">
        <f t="shared" si="1"/>
        <v>484</v>
      </c>
      <c r="P41" s="16">
        <f t="shared" si="2"/>
        <v>939</v>
      </c>
    </row>
    <row r="42" spans="1:16" ht="30" customHeight="1">
      <c r="A42" s="98" t="s">
        <v>14</v>
      </c>
      <c r="B42" s="98"/>
      <c r="C42" s="98"/>
      <c r="D42" s="17">
        <v>1242</v>
      </c>
      <c r="E42" s="17">
        <v>750</v>
      </c>
      <c r="F42" s="17">
        <v>50</v>
      </c>
      <c r="G42" s="17">
        <v>29</v>
      </c>
      <c r="H42" s="17">
        <v>15</v>
      </c>
      <c r="I42" s="17">
        <v>6</v>
      </c>
      <c r="J42" s="17">
        <v>79</v>
      </c>
      <c r="K42" s="17">
        <v>25</v>
      </c>
      <c r="L42" s="17">
        <v>6</v>
      </c>
      <c r="M42" s="17">
        <v>3</v>
      </c>
      <c r="N42" s="16">
        <f t="shared" si="0"/>
        <v>1392</v>
      </c>
      <c r="O42" s="16">
        <f t="shared" si="1"/>
        <v>813</v>
      </c>
      <c r="P42" s="16">
        <f t="shared" si="2"/>
        <v>2205</v>
      </c>
    </row>
    <row r="43" spans="1:16" ht="30" customHeight="1">
      <c r="A43" s="106" t="s">
        <v>343</v>
      </c>
      <c r="B43" s="98" t="s">
        <v>148</v>
      </c>
      <c r="C43" s="98"/>
      <c r="D43" s="17">
        <v>1029</v>
      </c>
      <c r="E43" s="17">
        <v>95</v>
      </c>
      <c r="F43" s="17">
        <v>40</v>
      </c>
      <c r="G43" s="17">
        <v>8</v>
      </c>
      <c r="H43" s="17">
        <v>4</v>
      </c>
      <c r="I43" s="17">
        <v>1</v>
      </c>
      <c r="J43" s="17">
        <v>38</v>
      </c>
      <c r="K43" s="17">
        <v>3</v>
      </c>
      <c r="L43" s="17">
        <v>3</v>
      </c>
      <c r="M43" s="17">
        <v>0</v>
      </c>
      <c r="N43" s="16">
        <f t="shared" si="0"/>
        <v>1114</v>
      </c>
      <c r="O43" s="16">
        <f t="shared" si="1"/>
        <v>107</v>
      </c>
      <c r="P43" s="16">
        <f t="shared" si="2"/>
        <v>1221</v>
      </c>
    </row>
    <row r="44" spans="1:16" ht="30" customHeight="1">
      <c r="A44" s="106"/>
      <c r="B44" s="98" t="s">
        <v>149</v>
      </c>
      <c r="C44" s="98"/>
      <c r="D44" s="17">
        <v>753</v>
      </c>
      <c r="E44" s="17">
        <v>142</v>
      </c>
      <c r="F44" s="17">
        <v>32</v>
      </c>
      <c r="G44" s="17">
        <v>6</v>
      </c>
      <c r="H44" s="17">
        <v>2</v>
      </c>
      <c r="I44" s="17">
        <v>0</v>
      </c>
      <c r="J44" s="17">
        <v>12</v>
      </c>
      <c r="K44" s="17">
        <v>4</v>
      </c>
      <c r="L44" s="17">
        <v>0</v>
      </c>
      <c r="M44" s="17">
        <v>0</v>
      </c>
      <c r="N44" s="16">
        <f t="shared" si="0"/>
        <v>799</v>
      </c>
      <c r="O44" s="16">
        <f t="shared" si="1"/>
        <v>152</v>
      </c>
      <c r="P44" s="16">
        <f t="shared" si="2"/>
        <v>951</v>
      </c>
    </row>
    <row r="45" spans="1:16" ht="30" customHeight="1">
      <c r="A45" s="106"/>
      <c r="B45" s="98" t="s">
        <v>150</v>
      </c>
      <c r="C45" s="98"/>
      <c r="D45" s="17">
        <v>822</v>
      </c>
      <c r="E45" s="17">
        <v>167</v>
      </c>
      <c r="F45" s="17">
        <v>29</v>
      </c>
      <c r="G45" s="17">
        <v>11</v>
      </c>
      <c r="H45" s="17">
        <v>3</v>
      </c>
      <c r="I45" s="17">
        <v>0</v>
      </c>
      <c r="J45" s="17">
        <v>17</v>
      </c>
      <c r="K45" s="17">
        <v>2</v>
      </c>
      <c r="L45" s="17">
        <v>1</v>
      </c>
      <c r="M45" s="17">
        <v>1</v>
      </c>
      <c r="N45" s="16">
        <f t="shared" si="0"/>
        <v>872</v>
      </c>
      <c r="O45" s="16">
        <f t="shared" si="1"/>
        <v>181</v>
      </c>
      <c r="P45" s="16">
        <f t="shared" si="2"/>
        <v>1053</v>
      </c>
    </row>
    <row r="46" spans="1:16" ht="30" customHeight="1">
      <c r="A46" s="106"/>
      <c r="B46" s="98" t="s">
        <v>151</v>
      </c>
      <c r="C46" s="98"/>
      <c r="D46" s="17">
        <v>1020</v>
      </c>
      <c r="E46" s="17">
        <v>230</v>
      </c>
      <c r="F46" s="17">
        <v>44</v>
      </c>
      <c r="G46" s="17">
        <v>11</v>
      </c>
      <c r="H46" s="17">
        <v>10</v>
      </c>
      <c r="I46" s="17">
        <v>0</v>
      </c>
      <c r="J46" s="17">
        <v>60</v>
      </c>
      <c r="K46" s="17">
        <v>14</v>
      </c>
      <c r="L46" s="17">
        <v>6</v>
      </c>
      <c r="M46" s="17">
        <v>1</v>
      </c>
      <c r="N46" s="16">
        <f t="shared" si="0"/>
        <v>1140</v>
      </c>
      <c r="O46" s="16">
        <f t="shared" si="1"/>
        <v>256</v>
      </c>
      <c r="P46" s="16">
        <f t="shared" si="2"/>
        <v>1396</v>
      </c>
    </row>
    <row r="47" spans="1:16" ht="30" customHeight="1">
      <c r="A47" s="106"/>
      <c r="B47" s="98" t="s">
        <v>152</v>
      </c>
      <c r="C47" s="98"/>
      <c r="D47" s="17">
        <v>225</v>
      </c>
      <c r="E47" s="17">
        <v>164</v>
      </c>
      <c r="F47" s="17">
        <v>15</v>
      </c>
      <c r="G47" s="17">
        <v>17</v>
      </c>
      <c r="H47" s="17">
        <v>2</v>
      </c>
      <c r="I47" s="17">
        <v>0</v>
      </c>
      <c r="J47" s="17">
        <v>25</v>
      </c>
      <c r="K47" s="17">
        <v>8</v>
      </c>
      <c r="L47" s="17">
        <v>3</v>
      </c>
      <c r="M47" s="17">
        <v>1</v>
      </c>
      <c r="N47" s="16">
        <f t="shared" si="0"/>
        <v>270</v>
      </c>
      <c r="O47" s="16">
        <f t="shared" si="1"/>
        <v>190</v>
      </c>
      <c r="P47" s="16">
        <f t="shared" si="2"/>
        <v>460</v>
      </c>
    </row>
    <row r="48" spans="1:16" ht="30" customHeight="1">
      <c r="A48" s="106"/>
      <c r="B48" s="98" t="s">
        <v>153</v>
      </c>
      <c r="C48" s="98"/>
      <c r="D48" s="17">
        <v>143</v>
      </c>
      <c r="E48" s="17">
        <v>76</v>
      </c>
      <c r="F48" s="17">
        <v>21</v>
      </c>
      <c r="G48" s="17">
        <v>6</v>
      </c>
      <c r="H48" s="17">
        <v>3</v>
      </c>
      <c r="I48" s="17">
        <v>0</v>
      </c>
      <c r="J48" s="17">
        <v>35</v>
      </c>
      <c r="K48" s="17">
        <v>4</v>
      </c>
      <c r="L48" s="17">
        <v>0</v>
      </c>
      <c r="M48" s="17">
        <v>0</v>
      </c>
      <c r="N48" s="16">
        <f t="shared" si="0"/>
        <v>202</v>
      </c>
      <c r="O48" s="16">
        <f t="shared" si="1"/>
        <v>86</v>
      </c>
      <c r="P48" s="16">
        <f t="shared" si="2"/>
        <v>288</v>
      </c>
    </row>
    <row r="49" spans="1:16" ht="30" customHeight="1">
      <c r="A49" s="106"/>
      <c r="B49" s="98" t="s">
        <v>154</v>
      </c>
      <c r="C49" s="98"/>
      <c r="D49" s="17">
        <v>235</v>
      </c>
      <c r="E49" s="17">
        <v>144</v>
      </c>
      <c r="F49" s="17">
        <v>4</v>
      </c>
      <c r="G49" s="17">
        <v>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6">
        <f t="shared" si="0"/>
        <v>239</v>
      </c>
      <c r="O49" s="16">
        <f t="shared" si="1"/>
        <v>149</v>
      </c>
      <c r="P49" s="16">
        <f t="shared" si="2"/>
        <v>388</v>
      </c>
    </row>
    <row r="50" spans="1:16" ht="30" customHeight="1">
      <c r="A50" s="106"/>
      <c r="B50" s="108" t="s">
        <v>67</v>
      </c>
      <c r="C50" s="108"/>
      <c r="D50" s="18">
        <f>SUM(D43:D49)</f>
        <v>4227</v>
      </c>
      <c r="E50" s="18">
        <f t="shared" ref="E50:M50" si="9">SUM(E43:E49)</f>
        <v>1018</v>
      </c>
      <c r="F50" s="18">
        <f t="shared" si="9"/>
        <v>185</v>
      </c>
      <c r="G50" s="18">
        <f t="shared" si="9"/>
        <v>64</v>
      </c>
      <c r="H50" s="18">
        <f t="shared" si="9"/>
        <v>24</v>
      </c>
      <c r="I50" s="18">
        <f t="shared" si="9"/>
        <v>1</v>
      </c>
      <c r="J50" s="18">
        <f t="shared" si="9"/>
        <v>187</v>
      </c>
      <c r="K50" s="18">
        <f t="shared" si="9"/>
        <v>35</v>
      </c>
      <c r="L50" s="18">
        <f t="shared" si="9"/>
        <v>13</v>
      </c>
      <c r="M50" s="18">
        <f t="shared" si="9"/>
        <v>3</v>
      </c>
      <c r="N50" s="16">
        <f t="shared" si="0"/>
        <v>4636</v>
      </c>
      <c r="O50" s="16">
        <f t="shared" si="1"/>
        <v>1121</v>
      </c>
      <c r="P50" s="16">
        <f t="shared" si="2"/>
        <v>5757</v>
      </c>
    </row>
    <row r="51" spans="1:16" ht="30" customHeight="1">
      <c r="A51" s="106" t="s">
        <v>25</v>
      </c>
      <c r="B51" s="98" t="s">
        <v>159</v>
      </c>
      <c r="C51" s="98"/>
      <c r="D51" s="17">
        <v>988</v>
      </c>
      <c r="E51" s="17">
        <v>636</v>
      </c>
      <c r="F51" s="17">
        <v>29</v>
      </c>
      <c r="G51" s="17">
        <v>18</v>
      </c>
      <c r="H51" s="17">
        <v>5</v>
      </c>
      <c r="I51" s="17">
        <v>3</v>
      </c>
      <c r="J51" s="17">
        <v>15</v>
      </c>
      <c r="K51" s="17">
        <v>4</v>
      </c>
      <c r="L51" s="17">
        <v>3</v>
      </c>
      <c r="M51" s="17">
        <v>3</v>
      </c>
      <c r="N51" s="16">
        <f t="shared" si="0"/>
        <v>1040</v>
      </c>
      <c r="O51" s="16">
        <f t="shared" si="1"/>
        <v>664</v>
      </c>
      <c r="P51" s="16">
        <f t="shared" si="2"/>
        <v>1704</v>
      </c>
    </row>
    <row r="52" spans="1:16" ht="30" customHeight="1">
      <c r="A52" s="106"/>
      <c r="B52" s="98" t="s">
        <v>49</v>
      </c>
      <c r="C52" s="98"/>
      <c r="D52" s="17">
        <v>373</v>
      </c>
      <c r="E52" s="17">
        <v>118</v>
      </c>
      <c r="F52" s="17">
        <v>0</v>
      </c>
      <c r="G52" s="17">
        <v>0</v>
      </c>
      <c r="H52" s="17">
        <v>0</v>
      </c>
      <c r="I52" s="17">
        <v>1</v>
      </c>
      <c r="J52" s="17">
        <v>4</v>
      </c>
      <c r="K52" s="17">
        <v>6</v>
      </c>
      <c r="L52" s="17">
        <v>0</v>
      </c>
      <c r="M52" s="17">
        <v>1</v>
      </c>
      <c r="N52" s="16">
        <f t="shared" si="0"/>
        <v>377</v>
      </c>
      <c r="O52" s="16">
        <f t="shared" si="1"/>
        <v>126</v>
      </c>
      <c r="P52" s="16">
        <f t="shared" si="2"/>
        <v>503</v>
      </c>
    </row>
    <row r="53" spans="1:16" ht="30" customHeight="1">
      <c r="A53" s="106"/>
      <c r="B53" s="98" t="s">
        <v>50</v>
      </c>
      <c r="C53" s="98"/>
      <c r="D53" s="17">
        <v>1286</v>
      </c>
      <c r="E53" s="17">
        <v>1029</v>
      </c>
      <c r="F53" s="17">
        <v>133</v>
      </c>
      <c r="G53" s="17">
        <v>211</v>
      </c>
      <c r="H53" s="17">
        <v>14</v>
      </c>
      <c r="I53" s="17">
        <v>7</v>
      </c>
      <c r="J53" s="17">
        <v>26</v>
      </c>
      <c r="K53" s="17">
        <v>15</v>
      </c>
      <c r="L53" s="17">
        <v>0</v>
      </c>
      <c r="M53" s="17">
        <v>1</v>
      </c>
      <c r="N53" s="16">
        <f t="shared" si="0"/>
        <v>1459</v>
      </c>
      <c r="O53" s="16">
        <f t="shared" si="1"/>
        <v>1263</v>
      </c>
      <c r="P53" s="16">
        <f t="shared" si="2"/>
        <v>2722</v>
      </c>
    </row>
    <row r="54" spans="1:16" ht="30" customHeight="1">
      <c r="A54" s="106"/>
      <c r="B54" s="98" t="s">
        <v>160</v>
      </c>
      <c r="C54" s="98"/>
      <c r="D54" s="17">
        <v>341</v>
      </c>
      <c r="E54" s="17">
        <v>128</v>
      </c>
      <c r="F54" s="17">
        <v>10</v>
      </c>
      <c r="G54" s="17">
        <v>5</v>
      </c>
      <c r="H54" s="17">
        <v>8</v>
      </c>
      <c r="I54" s="17">
        <v>9</v>
      </c>
      <c r="J54" s="17">
        <v>13</v>
      </c>
      <c r="K54" s="17">
        <v>9</v>
      </c>
      <c r="L54" s="17">
        <v>0</v>
      </c>
      <c r="M54" s="17">
        <v>0</v>
      </c>
      <c r="N54" s="16">
        <f t="shared" si="0"/>
        <v>372</v>
      </c>
      <c r="O54" s="16">
        <f t="shared" si="1"/>
        <v>151</v>
      </c>
      <c r="P54" s="16">
        <f t="shared" si="2"/>
        <v>523</v>
      </c>
    </row>
    <row r="55" spans="1:16" ht="30" customHeight="1">
      <c r="A55" s="106"/>
      <c r="B55" s="98" t="s">
        <v>161</v>
      </c>
      <c r="C55" s="98"/>
      <c r="D55" s="17">
        <v>527</v>
      </c>
      <c r="E55" s="17">
        <v>1110</v>
      </c>
      <c r="F55" s="17">
        <v>17</v>
      </c>
      <c r="G55" s="17">
        <v>6</v>
      </c>
      <c r="H55" s="17">
        <v>0</v>
      </c>
      <c r="I55" s="17">
        <v>1</v>
      </c>
      <c r="J55" s="17">
        <v>46</v>
      </c>
      <c r="K55" s="17">
        <v>41</v>
      </c>
      <c r="L55" s="17">
        <v>0</v>
      </c>
      <c r="M55" s="17">
        <v>2</v>
      </c>
      <c r="N55" s="16">
        <f t="shared" si="0"/>
        <v>590</v>
      </c>
      <c r="O55" s="16">
        <f t="shared" si="1"/>
        <v>1160</v>
      </c>
      <c r="P55" s="16">
        <f t="shared" si="2"/>
        <v>1750</v>
      </c>
    </row>
    <row r="56" spans="1:16" ht="30" customHeight="1">
      <c r="A56" s="106"/>
      <c r="B56" s="98" t="s">
        <v>51</v>
      </c>
      <c r="C56" s="98"/>
      <c r="D56" s="17">
        <v>262</v>
      </c>
      <c r="E56" s="17">
        <v>314</v>
      </c>
      <c r="F56" s="17">
        <v>36</v>
      </c>
      <c r="G56" s="17">
        <v>3</v>
      </c>
      <c r="H56" s="17">
        <v>2</v>
      </c>
      <c r="I56" s="17">
        <v>1</v>
      </c>
      <c r="J56" s="17">
        <v>5</v>
      </c>
      <c r="K56" s="17">
        <v>2</v>
      </c>
      <c r="L56" s="17">
        <v>0</v>
      </c>
      <c r="M56" s="17">
        <v>0</v>
      </c>
      <c r="N56" s="16">
        <f t="shared" si="0"/>
        <v>305</v>
      </c>
      <c r="O56" s="16">
        <f t="shared" si="1"/>
        <v>320</v>
      </c>
      <c r="P56" s="16">
        <f t="shared" si="2"/>
        <v>625</v>
      </c>
    </row>
    <row r="57" spans="1:16" ht="30" customHeight="1">
      <c r="A57" s="106"/>
      <c r="B57" s="107" t="s">
        <v>67</v>
      </c>
      <c r="C57" s="107"/>
      <c r="D57" s="18">
        <f>SUM(D51:D56)</f>
        <v>3777</v>
      </c>
      <c r="E57" s="18">
        <f t="shared" ref="E57:M57" si="10">SUM(E51:E56)</f>
        <v>3335</v>
      </c>
      <c r="F57" s="18">
        <f t="shared" si="10"/>
        <v>225</v>
      </c>
      <c r="G57" s="18">
        <f t="shared" si="10"/>
        <v>243</v>
      </c>
      <c r="H57" s="18">
        <f t="shared" si="10"/>
        <v>29</v>
      </c>
      <c r="I57" s="18">
        <f t="shared" si="10"/>
        <v>22</v>
      </c>
      <c r="J57" s="18">
        <f t="shared" si="10"/>
        <v>109</v>
      </c>
      <c r="K57" s="18">
        <f t="shared" si="10"/>
        <v>77</v>
      </c>
      <c r="L57" s="18">
        <f t="shared" si="10"/>
        <v>3</v>
      </c>
      <c r="M57" s="18">
        <f t="shared" si="10"/>
        <v>7</v>
      </c>
      <c r="N57" s="16">
        <f t="shared" si="0"/>
        <v>4143</v>
      </c>
      <c r="O57" s="16">
        <f t="shared" si="1"/>
        <v>3684</v>
      </c>
      <c r="P57" s="16">
        <f t="shared" si="2"/>
        <v>7827</v>
      </c>
    </row>
    <row r="58" spans="1:16" ht="30" customHeight="1">
      <c r="A58" s="99" t="s">
        <v>67</v>
      </c>
      <c r="B58" s="99"/>
      <c r="C58" s="99"/>
      <c r="D58" s="16">
        <f>D22+D26+D29+D30+D31+D34+D35+D36+D37+D38+D39+D40+D41+D42+D50+D57</f>
        <v>51460</v>
      </c>
      <c r="E58" s="16">
        <f>E22+E26+E29+E30+E31+E34+E35+E36+E37+E38+E39+E40+E41+E42+E50+E57</f>
        <v>52907</v>
      </c>
      <c r="F58" s="16">
        <f t="shared" ref="F58:M58" si="11">F22+F26+F29+F30+F31+F34+F35+F36+F37+F38+F39+F40+F41+F42+F50+F57</f>
        <v>1964</v>
      </c>
      <c r="G58" s="16">
        <f t="shared" si="11"/>
        <v>2151</v>
      </c>
      <c r="H58" s="16">
        <f t="shared" si="11"/>
        <v>188</v>
      </c>
      <c r="I58" s="16">
        <f t="shared" si="11"/>
        <v>164</v>
      </c>
      <c r="J58" s="16">
        <f t="shared" si="11"/>
        <v>1638</v>
      </c>
      <c r="K58" s="16">
        <f t="shared" si="11"/>
        <v>1186</v>
      </c>
      <c r="L58" s="16">
        <f t="shared" si="11"/>
        <v>363</v>
      </c>
      <c r="M58" s="16">
        <f t="shared" si="11"/>
        <v>201</v>
      </c>
      <c r="N58" s="16">
        <f t="shared" si="0"/>
        <v>55613</v>
      </c>
      <c r="O58" s="16">
        <f t="shared" si="1"/>
        <v>56609</v>
      </c>
      <c r="P58" s="16">
        <f t="shared" si="2"/>
        <v>112222</v>
      </c>
    </row>
    <row r="59" spans="1:16" ht="30" customHeight="1">
      <c r="C59" s="21"/>
    </row>
    <row r="60" spans="1:16" ht="30" customHeight="1">
      <c r="C60" s="21"/>
    </row>
    <row r="61" spans="1:16" ht="30" customHeight="1">
      <c r="C61" s="21"/>
    </row>
    <row r="62" spans="1:16" ht="30" customHeight="1">
      <c r="C62" s="21"/>
    </row>
    <row r="63" spans="1:16" ht="30" customHeight="1">
      <c r="C63" s="21"/>
    </row>
    <row r="64" spans="1:16" ht="30" customHeight="1">
      <c r="C64" s="21"/>
    </row>
    <row r="65" spans="2:16" ht="30" customHeight="1">
      <c r="B65" s="100" t="s">
        <v>162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 ht="60" customHeight="1">
      <c r="B66" s="99" t="s">
        <v>129</v>
      </c>
      <c r="C66" s="99"/>
      <c r="D66" s="99" t="s">
        <v>130</v>
      </c>
      <c r="E66" s="99"/>
      <c r="F66" s="99" t="s">
        <v>131</v>
      </c>
      <c r="G66" s="99"/>
      <c r="H66" s="99" t="s">
        <v>132</v>
      </c>
      <c r="I66" s="99"/>
      <c r="J66" s="99" t="s">
        <v>133</v>
      </c>
      <c r="K66" s="99"/>
      <c r="L66" s="99" t="s">
        <v>134</v>
      </c>
      <c r="M66" s="99"/>
      <c r="N66" s="99" t="s">
        <v>67</v>
      </c>
      <c r="O66" s="99"/>
      <c r="P66" s="99"/>
    </row>
    <row r="67" spans="2:16" ht="30" customHeight="1">
      <c r="B67" s="99"/>
      <c r="C67" s="99"/>
      <c r="D67" s="16" t="s">
        <v>3</v>
      </c>
      <c r="E67" s="16" t="s">
        <v>4</v>
      </c>
      <c r="F67" s="16" t="s">
        <v>3</v>
      </c>
      <c r="G67" s="16" t="s">
        <v>4</v>
      </c>
      <c r="H67" s="16" t="s">
        <v>3</v>
      </c>
      <c r="I67" s="16" t="s">
        <v>4</v>
      </c>
      <c r="J67" s="16" t="s">
        <v>3</v>
      </c>
      <c r="K67" s="16" t="s">
        <v>4</v>
      </c>
      <c r="L67" s="16" t="s">
        <v>3</v>
      </c>
      <c r="M67" s="16" t="s">
        <v>4</v>
      </c>
      <c r="N67" s="16" t="s">
        <v>3</v>
      </c>
      <c r="O67" s="16" t="s">
        <v>4</v>
      </c>
      <c r="P67" s="16" t="s">
        <v>5</v>
      </c>
    </row>
    <row r="68" spans="2:16" ht="30" customHeight="1">
      <c r="B68" s="106" t="s">
        <v>344</v>
      </c>
      <c r="C68" s="17" t="s">
        <v>135</v>
      </c>
      <c r="D68" s="17">
        <v>59</v>
      </c>
      <c r="E68" s="17">
        <v>61</v>
      </c>
      <c r="F68" s="17">
        <v>4</v>
      </c>
      <c r="G68" s="17">
        <v>4</v>
      </c>
      <c r="H68" s="17">
        <v>0</v>
      </c>
      <c r="I68" s="17">
        <v>0</v>
      </c>
      <c r="J68" s="17">
        <v>18</v>
      </c>
      <c r="K68" s="17">
        <v>1</v>
      </c>
      <c r="L68" s="17">
        <v>3</v>
      </c>
      <c r="M68" s="17">
        <v>4</v>
      </c>
      <c r="N68" s="16">
        <f>D68+F68+H68+J68+L68</f>
        <v>84</v>
      </c>
      <c r="O68" s="16">
        <f>E68+G68+I68+K68+M68</f>
        <v>70</v>
      </c>
      <c r="P68" s="16">
        <f>N68+O68</f>
        <v>154</v>
      </c>
    </row>
    <row r="69" spans="2:16" ht="30" customHeight="1">
      <c r="B69" s="106"/>
      <c r="C69" s="17" t="s">
        <v>136</v>
      </c>
      <c r="D69" s="17">
        <v>31</v>
      </c>
      <c r="E69" s="17">
        <v>39</v>
      </c>
      <c r="F69" s="17">
        <v>4</v>
      </c>
      <c r="G69" s="17">
        <v>4</v>
      </c>
      <c r="H69" s="17">
        <v>0</v>
      </c>
      <c r="I69" s="17">
        <v>0</v>
      </c>
      <c r="J69" s="17">
        <v>2</v>
      </c>
      <c r="K69" s="17">
        <v>1</v>
      </c>
      <c r="L69" s="17">
        <v>0</v>
      </c>
      <c r="M69" s="17">
        <v>0</v>
      </c>
      <c r="N69" s="16">
        <f t="shared" ref="N69:N109" si="12">D69+F69+H69+J69+L69</f>
        <v>37</v>
      </c>
      <c r="O69" s="16">
        <f t="shared" ref="O69:O109" si="13">E69+G69+I69+K69+M69</f>
        <v>44</v>
      </c>
      <c r="P69" s="16">
        <f t="shared" ref="P69:P109" si="14">N69+O69</f>
        <v>81</v>
      </c>
    </row>
    <row r="70" spans="2:16" ht="30" customHeight="1">
      <c r="B70" s="106"/>
      <c r="C70" s="17" t="s">
        <v>137</v>
      </c>
      <c r="D70" s="17">
        <v>59</v>
      </c>
      <c r="E70" s="17">
        <v>65</v>
      </c>
      <c r="F70" s="17">
        <v>2</v>
      </c>
      <c r="G70" s="17">
        <v>3</v>
      </c>
      <c r="H70" s="17">
        <v>0</v>
      </c>
      <c r="I70" s="17">
        <v>0</v>
      </c>
      <c r="J70" s="17">
        <v>4</v>
      </c>
      <c r="K70" s="17">
        <v>3</v>
      </c>
      <c r="L70" s="17">
        <v>0</v>
      </c>
      <c r="M70" s="17">
        <v>0</v>
      </c>
      <c r="N70" s="16">
        <f t="shared" si="12"/>
        <v>65</v>
      </c>
      <c r="O70" s="16">
        <f t="shared" si="13"/>
        <v>71</v>
      </c>
      <c r="P70" s="16">
        <f t="shared" si="14"/>
        <v>136</v>
      </c>
    </row>
    <row r="71" spans="2:16" ht="30" customHeight="1">
      <c r="B71" s="106"/>
      <c r="C71" s="17" t="s">
        <v>138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</row>
    <row r="72" spans="2:16" ht="30" customHeight="1">
      <c r="B72" s="106"/>
      <c r="C72" s="17" t="s">
        <v>140</v>
      </c>
      <c r="D72" s="17">
        <v>45</v>
      </c>
      <c r="E72" s="17">
        <v>59</v>
      </c>
      <c r="F72" s="17">
        <v>3</v>
      </c>
      <c r="G72" s="17">
        <v>0</v>
      </c>
      <c r="H72" s="17">
        <v>0</v>
      </c>
      <c r="I72" s="17">
        <v>0</v>
      </c>
      <c r="J72" s="17">
        <v>4</v>
      </c>
      <c r="K72" s="17">
        <v>1</v>
      </c>
      <c r="L72" s="17">
        <v>6</v>
      </c>
      <c r="M72" s="17">
        <v>0</v>
      </c>
      <c r="N72" s="16">
        <f t="shared" si="12"/>
        <v>58</v>
      </c>
      <c r="O72" s="16">
        <f t="shared" si="13"/>
        <v>60</v>
      </c>
      <c r="P72" s="16">
        <f t="shared" si="14"/>
        <v>118</v>
      </c>
    </row>
    <row r="73" spans="2:16" ht="30" customHeight="1">
      <c r="B73" s="106"/>
      <c r="C73" s="17" t="s">
        <v>141</v>
      </c>
      <c r="D73" s="17">
        <v>32</v>
      </c>
      <c r="E73" s="17">
        <v>44</v>
      </c>
      <c r="F73" s="17">
        <v>3</v>
      </c>
      <c r="G73" s="17">
        <v>4</v>
      </c>
      <c r="H73" s="17">
        <v>0</v>
      </c>
      <c r="I73" s="17">
        <v>0</v>
      </c>
      <c r="J73" s="17">
        <v>3</v>
      </c>
      <c r="K73" s="17">
        <v>1</v>
      </c>
      <c r="L73" s="17">
        <v>0</v>
      </c>
      <c r="M73" s="17">
        <v>0</v>
      </c>
      <c r="N73" s="16">
        <f t="shared" si="12"/>
        <v>38</v>
      </c>
      <c r="O73" s="16">
        <f t="shared" si="13"/>
        <v>49</v>
      </c>
      <c r="P73" s="16">
        <f t="shared" si="14"/>
        <v>87</v>
      </c>
    </row>
    <row r="74" spans="2:16" ht="30" customHeight="1">
      <c r="B74" s="106"/>
      <c r="C74" s="17" t="s">
        <v>142</v>
      </c>
      <c r="D74" s="17">
        <v>27</v>
      </c>
      <c r="E74" s="17">
        <v>25</v>
      </c>
      <c r="F74" s="17">
        <v>0</v>
      </c>
      <c r="G74" s="17">
        <v>0</v>
      </c>
      <c r="H74" s="17">
        <v>0</v>
      </c>
      <c r="I74" s="17">
        <v>0</v>
      </c>
      <c r="J74" s="17">
        <v>3</v>
      </c>
      <c r="K74" s="17">
        <v>0</v>
      </c>
      <c r="L74" s="17">
        <v>0</v>
      </c>
      <c r="M74" s="17">
        <v>0</v>
      </c>
      <c r="N74" s="16">
        <f t="shared" si="12"/>
        <v>30</v>
      </c>
      <c r="O74" s="16">
        <f t="shared" si="13"/>
        <v>25</v>
      </c>
      <c r="P74" s="16">
        <f t="shared" si="14"/>
        <v>55</v>
      </c>
    </row>
    <row r="75" spans="2:16" ht="30" customHeight="1">
      <c r="B75" s="106"/>
      <c r="C75" s="17" t="s">
        <v>143</v>
      </c>
      <c r="D75" s="17">
        <v>95</v>
      </c>
      <c r="E75" s="17">
        <v>97</v>
      </c>
      <c r="F75" s="17">
        <v>5</v>
      </c>
      <c r="G75" s="17">
        <v>8</v>
      </c>
      <c r="H75" s="17">
        <v>0</v>
      </c>
      <c r="I75" s="17">
        <v>0</v>
      </c>
      <c r="J75" s="17">
        <v>9</v>
      </c>
      <c r="K75" s="17">
        <v>3</v>
      </c>
      <c r="L75" s="17">
        <v>1</v>
      </c>
      <c r="M75" s="17">
        <v>1</v>
      </c>
      <c r="N75" s="16">
        <f t="shared" si="12"/>
        <v>110</v>
      </c>
      <c r="O75" s="16">
        <f t="shared" si="13"/>
        <v>109</v>
      </c>
      <c r="P75" s="16">
        <f t="shared" si="14"/>
        <v>219</v>
      </c>
    </row>
    <row r="76" spans="2:16" ht="30" customHeight="1">
      <c r="B76" s="106"/>
      <c r="C76" s="17" t="s">
        <v>144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</row>
    <row r="77" spans="2:16" ht="30" customHeight="1">
      <c r="B77" s="106"/>
      <c r="C77" s="17" t="s">
        <v>145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</row>
    <row r="78" spans="2:16" ht="30" customHeight="1">
      <c r="B78" s="106"/>
      <c r="C78" s="17" t="s">
        <v>146</v>
      </c>
      <c r="D78" s="17">
        <v>17</v>
      </c>
      <c r="E78" s="17">
        <v>14</v>
      </c>
      <c r="F78" s="17">
        <v>2</v>
      </c>
      <c r="G78" s="17">
        <v>2</v>
      </c>
      <c r="H78" s="17">
        <v>0</v>
      </c>
      <c r="I78" s="17">
        <v>0</v>
      </c>
      <c r="J78" s="17">
        <v>0</v>
      </c>
      <c r="K78" s="17">
        <v>1</v>
      </c>
      <c r="L78" s="17">
        <v>0</v>
      </c>
      <c r="M78" s="17">
        <v>0</v>
      </c>
      <c r="N78" s="16">
        <f>D78+F78+H78+J78+L78</f>
        <v>19</v>
      </c>
      <c r="O78" s="16">
        <f>E78+G78+I78+K78+M78</f>
        <v>17</v>
      </c>
      <c r="P78" s="16">
        <f>N78+O78</f>
        <v>36</v>
      </c>
    </row>
    <row r="79" spans="2:16" ht="30" customHeight="1">
      <c r="B79" s="106"/>
      <c r="C79" s="18" t="s">
        <v>67</v>
      </c>
      <c r="D79" s="18">
        <f>SUM(D68:D78)</f>
        <v>365</v>
      </c>
      <c r="E79" s="18">
        <f t="shared" ref="E79:M79" si="15">SUM(E68:E78)</f>
        <v>404</v>
      </c>
      <c r="F79" s="18">
        <f t="shared" si="15"/>
        <v>23</v>
      </c>
      <c r="G79" s="18">
        <f t="shared" si="15"/>
        <v>25</v>
      </c>
      <c r="H79" s="18">
        <f t="shared" si="15"/>
        <v>0</v>
      </c>
      <c r="I79" s="18">
        <f t="shared" si="15"/>
        <v>0</v>
      </c>
      <c r="J79" s="18">
        <f t="shared" si="15"/>
        <v>43</v>
      </c>
      <c r="K79" s="18">
        <f t="shared" si="15"/>
        <v>11</v>
      </c>
      <c r="L79" s="18">
        <f t="shared" si="15"/>
        <v>10</v>
      </c>
      <c r="M79" s="18">
        <f t="shared" si="15"/>
        <v>5</v>
      </c>
      <c r="N79" s="16">
        <f t="shared" si="12"/>
        <v>441</v>
      </c>
      <c r="O79" s="16">
        <f t="shared" si="13"/>
        <v>445</v>
      </c>
      <c r="P79" s="16">
        <f t="shared" si="14"/>
        <v>886</v>
      </c>
    </row>
    <row r="80" spans="2:16" ht="30" customHeight="1">
      <c r="B80" s="98" t="s">
        <v>147</v>
      </c>
      <c r="C80" s="98"/>
      <c r="D80" s="17">
        <v>69</v>
      </c>
      <c r="E80" s="17">
        <v>168</v>
      </c>
      <c r="F80" s="17">
        <v>3</v>
      </c>
      <c r="G80" s="17">
        <v>9</v>
      </c>
      <c r="H80" s="17">
        <v>0</v>
      </c>
      <c r="I80" s="17">
        <v>0</v>
      </c>
      <c r="J80" s="17">
        <v>17</v>
      </c>
      <c r="K80" s="17">
        <v>4</v>
      </c>
      <c r="L80" s="17">
        <v>0</v>
      </c>
      <c r="M80" s="17">
        <v>0</v>
      </c>
      <c r="N80" s="16">
        <f t="shared" si="12"/>
        <v>89</v>
      </c>
      <c r="O80" s="16">
        <f t="shared" si="13"/>
        <v>181</v>
      </c>
      <c r="P80" s="16">
        <f t="shared" si="14"/>
        <v>270</v>
      </c>
    </row>
    <row r="81" spans="2:16" ht="30" customHeight="1">
      <c r="B81" s="98" t="s">
        <v>33</v>
      </c>
      <c r="C81" s="98"/>
      <c r="D81" s="17">
        <v>178</v>
      </c>
      <c r="E81" s="17">
        <v>92</v>
      </c>
      <c r="F81" s="17">
        <v>5</v>
      </c>
      <c r="G81" s="17">
        <v>2</v>
      </c>
      <c r="H81" s="17">
        <v>0</v>
      </c>
      <c r="I81" s="17">
        <v>0</v>
      </c>
      <c r="J81" s="17">
        <v>49</v>
      </c>
      <c r="K81" s="17">
        <v>6</v>
      </c>
      <c r="L81" s="17">
        <v>0</v>
      </c>
      <c r="M81" s="17">
        <v>0</v>
      </c>
      <c r="N81" s="16">
        <f t="shared" si="12"/>
        <v>232</v>
      </c>
      <c r="O81" s="16">
        <f t="shared" si="13"/>
        <v>100</v>
      </c>
      <c r="P81" s="16">
        <f t="shared" si="14"/>
        <v>332</v>
      </c>
    </row>
    <row r="82" spans="2:16" ht="30" customHeight="1">
      <c r="B82" s="98" t="s">
        <v>35</v>
      </c>
      <c r="C82" s="98"/>
      <c r="D82" s="17">
        <v>192</v>
      </c>
      <c r="E82" s="17">
        <v>86</v>
      </c>
      <c r="F82" s="17">
        <v>11</v>
      </c>
      <c r="G82" s="17">
        <v>4</v>
      </c>
      <c r="H82" s="17">
        <v>0</v>
      </c>
      <c r="I82" s="17">
        <v>0</v>
      </c>
      <c r="J82" s="17">
        <v>7</v>
      </c>
      <c r="K82" s="17">
        <v>4</v>
      </c>
      <c r="L82" s="17">
        <v>0</v>
      </c>
      <c r="M82" s="17">
        <v>0</v>
      </c>
      <c r="N82" s="16">
        <f t="shared" si="12"/>
        <v>210</v>
      </c>
      <c r="O82" s="16">
        <f t="shared" si="13"/>
        <v>94</v>
      </c>
      <c r="P82" s="16">
        <f t="shared" si="14"/>
        <v>304</v>
      </c>
    </row>
    <row r="83" spans="2:16" ht="30" customHeight="1">
      <c r="B83" s="98" t="s">
        <v>40</v>
      </c>
      <c r="C83" s="98"/>
      <c r="D83" s="17">
        <v>94</v>
      </c>
      <c r="E83" s="17">
        <v>33</v>
      </c>
      <c r="F83" s="17">
        <v>2</v>
      </c>
      <c r="G83" s="17">
        <v>1</v>
      </c>
      <c r="H83" s="17">
        <v>0</v>
      </c>
      <c r="I83" s="17">
        <v>0</v>
      </c>
      <c r="J83" s="17">
        <v>18</v>
      </c>
      <c r="K83" s="17">
        <v>1</v>
      </c>
      <c r="L83" s="17">
        <v>3</v>
      </c>
      <c r="M83" s="17">
        <v>1</v>
      </c>
      <c r="N83" s="16">
        <f t="shared" si="12"/>
        <v>117</v>
      </c>
      <c r="O83" s="16">
        <f t="shared" si="13"/>
        <v>36</v>
      </c>
      <c r="P83" s="16">
        <f t="shared" si="14"/>
        <v>153</v>
      </c>
    </row>
    <row r="84" spans="2:16" ht="30" customHeight="1">
      <c r="B84" s="98" t="s">
        <v>22</v>
      </c>
      <c r="C84" s="98"/>
      <c r="D84" s="17">
        <v>104</v>
      </c>
      <c r="E84" s="17">
        <v>83</v>
      </c>
      <c r="F84" s="17">
        <v>3</v>
      </c>
      <c r="G84" s="17">
        <v>2</v>
      </c>
      <c r="H84" s="17">
        <v>0</v>
      </c>
      <c r="I84" s="17">
        <v>0</v>
      </c>
      <c r="J84" s="17">
        <v>2</v>
      </c>
      <c r="K84" s="17">
        <v>0</v>
      </c>
      <c r="L84" s="17">
        <v>0</v>
      </c>
      <c r="M84" s="17">
        <v>0</v>
      </c>
      <c r="N84" s="16">
        <f t="shared" si="12"/>
        <v>109</v>
      </c>
      <c r="O84" s="16">
        <f t="shared" si="13"/>
        <v>85</v>
      </c>
      <c r="P84" s="16">
        <f t="shared" si="14"/>
        <v>194</v>
      </c>
    </row>
    <row r="85" spans="2:16" ht="30" customHeight="1">
      <c r="B85" s="98" t="s">
        <v>13</v>
      </c>
      <c r="C85" s="98"/>
      <c r="D85" s="17">
        <v>205</v>
      </c>
      <c r="E85" s="17">
        <v>95</v>
      </c>
      <c r="F85" s="17">
        <v>0</v>
      </c>
      <c r="G85" s="17">
        <v>0</v>
      </c>
      <c r="H85" s="17">
        <v>0</v>
      </c>
      <c r="I85" s="17">
        <v>0</v>
      </c>
      <c r="J85" s="17">
        <v>7</v>
      </c>
      <c r="K85" s="17">
        <v>2</v>
      </c>
      <c r="L85" s="17">
        <v>1</v>
      </c>
      <c r="M85" s="17">
        <v>0</v>
      </c>
      <c r="N85" s="16">
        <f t="shared" si="12"/>
        <v>213</v>
      </c>
      <c r="O85" s="16">
        <f t="shared" si="13"/>
        <v>97</v>
      </c>
      <c r="P85" s="16">
        <f t="shared" si="14"/>
        <v>310</v>
      </c>
    </row>
    <row r="86" spans="2:16" ht="30" customHeight="1">
      <c r="B86" s="98" t="s">
        <v>6</v>
      </c>
      <c r="C86" s="98"/>
      <c r="D86" s="17">
        <v>550</v>
      </c>
      <c r="E86" s="17">
        <v>178</v>
      </c>
      <c r="F86" s="17">
        <v>18</v>
      </c>
      <c r="G86" s="17">
        <v>11</v>
      </c>
      <c r="H86" s="17">
        <v>1</v>
      </c>
      <c r="I86" s="17">
        <v>1</v>
      </c>
      <c r="J86" s="17">
        <v>43</v>
      </c>
      <c r="K86" s="17">
        <v>5</v>
      </c>
      <c r="L86" s="17">
        <v>36</v>
      </c>
      <c r="M86" s="17">
        <v>4</v>
      </c>
      <c r="N86" s="16">
        <f t="shared" si="12"/>
        <v>648</v>
      </c>
      <c r="O86" s="16">
        <f t="shared" si="13"/>
        <v>199</v>
      </c>
      <c r="P86" s="16">
        <f t="shared" si="14"/>
        <v>847</v>
      </c>
    </row>
    <row r="87" spans="2:16" ht="30" customHeight="1">
      <c r="B87" s="98" t="s">
        <v>12</v>
      </c>
      <c r="C87" s="98"/>
      <c r="D87" s="17">
        <v>175</v>
      </c>
      <c r="E87" s="17">
        <v>62</v>
      </c>
      <c r="F87" s="17">
        <v>8</v>
      </c>
      <c r="G87" s="17">
        <v>6</v>
      </c>
      <c r="H87" s="17">
        <v>0</v>
      </c>
      <c r="I87" s="17">
        <v>0</v>
      </c>
      <c r="J87" s="17">
        <v>24</v>
      </c>
      <c r="K87" s="17">
        <v>10</v>
      </c>
      <c r="L87" s="17">
        <v>1</v>
      </c>
      <c r="M87" s="17">
        <v>0</v>
      </c>
      <c r="N87" s="16">
        <f t="shared" si="12"/>
        <v>208</v>
      </c>
      <c r="O87" s="16">
        <f t="shared" si="13"/>
        <v>78</v>
      </c>
      <c r="P87" s="16">
        <f t="shared" si="14"/>
        <v>286</v>
      </c>
    </row>
    <row r="88" spans="2:16" ht="30" customHeight="1">
      <c r="B88" s="106" t="s">
        <v>25</v>
      </c>
      <c r="C88" s="17" t="s">
        <v>159</v>
      </c>
      <c r="D88" s="17">
        <v>36</v>
      </c>
      <c r="E88" s="17">
        <v>25</v>
      </c>
      <c r="F88" s="17">
        <v>0</v>
      </c>
      <c r="G88" s="17">
        <v>0</v>
      </c>
      <c r="H88" s="17">
        <v>0</v>
      </c>
      <c r="I88" s="17">
        <v>0</v>
      </c>
      <c r="J88" s="17">
        <v>4</v>
      </c>
      <c r="K88" s="17">
        <v>0</v>
      </c>
      <c r="L88" s="17">
        <v>0</v>
      </c>
      <c r="M88" s="17">
        <v>0</v>
      </c>
      <c r="N88" s="16">
        <f t="shared" si="12"/>
        <v>40</v>
      </c>
      <c r="O88" s="16">
        <f t="shared" si="13"/>
        <v>25</v>
      </c>
      <c r="P88" s="16">
        <f t="shared" si="14"/>
        <v>65</v>
      </c>
    </row>
    <row r="89" spans="2:16" ht="30" customHeight="1">
      <c r="B89" s="106"/>
      <c r="C89" s="17" t="s">
        <v>49</v>
      </c>
      <c r="D89" s="17">
        <v>35</v>
      </c>
      <c r="E89" s="17">
        <v>9</v>
      </c>
      <c r="F89" s="17">
        <v>3</v>
      </c>
      <c r="G89" s="17">
        <v>0</v>
      </c>
      <c r="H89" s="17">
        <v>0</v>
      </c>
      <c r="I89" s="17">
        <v>0</v>
      </c>
      <c r="J89" s="17">
        <v>6</v>
      </c>
      <c r="K89" s="17">
        <v>0</v>
      </c>
      <c r="L89" s="17">
        <v>0</v>
      </c>
      <c r="M89" s="17">
        <v>0</v>
      </c>
      <c r="N89" s="16">
        <f t="shared" si="12"/>
        <v>44</v>
      </c>
      <c r="O89" s="16">
        <f t="shared" si="13"/>
        <v>9</v>
      </c>
      <c r="P89" s="16">
        <f t="shared" si="14"/>
        <v>53</v>
      </c>
    </row>
    <row r="90" spans="2:16" ht="30" customHeight="1">
      <c r="B90" s="106"/>
      <c r="C90" s="17" t="s">
        <v>50</v>
      </c>
      <c r="D90" s="17">
        <v>25</v>
      </c>
      <c r="E90" s="17">
        <v>13</v>
      </c>
      <c r="F90" s="17">
        <v>0</v>
      </c>
      <c r="G90" s="17">
        <v>2</v>
      </c>
      <c r="H90" s="17">
        <v>0</v>
      </c>
      <c r="I90" s="17">
        <v>0</v>
      </c>
      <c r="J90" s="17">
        <v>1</v>
      </c>
      <c r="K90" s="17">
        <v>0</v>
      </c>
      <c r="L90" s="17">
        <v>0</v>
      </c>
      <c r="M90" s="17">
        <v>0</v>
      </c>
      <c r="N90" s="16">
        <f t="shared" si="12"/>
        <v>26</v>
      </c>
      <c r="O90" s="16">
        <f t="shared" si="13"/>
        <v>15</v>
      </c>
      <c r="P90" s="16">
        <f t="shared" si="14"/>
        <v>41</v>
      </c>
    </row>
    <row r="91" spans="2:16" ht="30" customHeight="1">
      <c r="B91" s="106"/>
      <c r="C91" s="17" t="s">
        <v>160</v>
      </c>
      <c r="D91" s="17">
        <v>41</v>
      </c>
      <c r="E91" s="17">
        <v>15</v>
      </c>
      <c r="F91" s="17">
        <v>1</v>
      </c>
      <c r="G91" s="17">
        <v>0</v>
      </c>
      <c r="H91" s="17">
        <v>0</v>
      </c>
      <c r="I91" s="17">
        <v>0</v>
      </c>
      <c r="J91" s="17">
        <v>1</v>
      </c>
      <c r="K91" s="17">
        <v>0</v>
      </c>
      <c r="L91" s="17">
        <v>0</v>
      </c>
      <c r="M91" s="17">
        <v>0</v>
      </c>
      <c r="N91" s="16">
        <f t="shared" si="12"/>
        <v>43</v>
      </c>
      <c r="O91" s="16">
        <f t="shared" si="13"/>
        <v>15</v>
      </c>
      <c r="P91" s="16">
        <f t="shared" si="14"/>
        <v>58</v>
      </c>
    </row>
    <row r="92" spans="2:16" ht="30" customHeight="1">
      <c r="B92" s="106"/>
      <c r="C92" s="17" t="s">
        <v>161</v>
      </c>
      <c r="D92" s="17">
        <v>5</v>
      </c>
      <c r="E92" s="17">
        <v>1</v>
      </c>
      <c r="F92" s="17">
        <v>2</v>
      </c>
      <c r="G92" s="17">
        <v>0</v>
      </c>
      <c r="H92" s="17">
        <v>0</v>
      </c>
      <c r="I92" s="17">
        <v>0</v>
      </c>
      <c r="J92" s="17">
        <v>1</v>
      </c>
      <c r="K92" s="17">
        <v>0</v>
      </c>
      <c r="L92" s="17">
        <v>0</v>
      </c>
      <c r="M92" s="17">
        <v>0</v>
      </c>
      <c r="N92" s="16">
        <f t="shared" si="12"/>
        <v>8</v>
      </c>
      <c r="O92" s="16">
        <f t="shared" si="13"/>
        <v>1</v>
      </c>
      <c r="P92" s="16">
        <f t="shared" si="14"/>
        <v>9</v>
      </c>
    </row>
    <row r="93" spans="2:16" ht="30" customHeight="1">
      <c r="B93" s="106"/>
      <c r="C93" s="17" t="s">
        <v>51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</row>
    <row r="94" spans="2:16" ht="30" customHeight="1">
      <c r="B94" s="106"/>
      <c r="C94" s="18" t="s">
        <v>67</v>
      </c>
      <c r="D94" s="18">
        <f>SUM(D88:D93)</f>
        <v>142</v>
      </c>
      <c r="E94" s="18">
        <f t="shared" ref="E94:M94" si="16">SUM(E88:E93)</f>
        <v>63</v>
      </c>
      <c r="F94" s="18">
        <f t="shared" si="16"/>
        <v>6</v>
      </c>
      <c r="G94" s="18">
        <f t="shared" si="16"/>
        <v>2</v>
      </c>
      <c r="H94" s="18">
        <f t="shared" si="16"/>
        <v>0</v>
      </c>
      <c r="I94" s="18">
        <f t="shared" si="16"/>
        <v>0</v>
      </c>
      <c r="J94" s="18">
        <f t="shared" si="16"/>
        <v>13</v>
      </c>
      <c r="K94" s="18">
        <f t="shared" si="16"/>
        <v>0</v>
      </c>
      <c r="L94" s="18">
        <f t="shared" si="16"/>
        <v>0</v>
      </c>
      <c r="M94" s="18">
        <f t="shared" si="16"/>
        <v>0</v>
      </c>
      <c r="N94" s="16">
        <f t="shared" si="12"/>
        <v>161</v>
      </c>
      <c r="O94" s="16">
        <f t="shared" si="13"/>
        <v>65</v>
      </c>
      <c r="P94" s="16">
        <f t="shared" si="14"/>
        <v>226</v>
      </c>
    </row>
    <row r="95" spans="2:16" ht="30" customHeight="1">
      <c r="B95" s="98" t="s">
        <v>38</v>
      </c>
      <c r="C95" s="98"/>
      <c r="D95" s="17">
        <v>66</v>
      </c>
      <c r="E95" s="17">
        <v>23</v>
      </c>
      <c r="F95" s="17">
        <v>0</v>
      </c>
      <c r="G95" s="17">
        <v>0</v>
      </c>
      <c r="H95" s="17">
        <v>0</v>
      </c>
      <c r="I95" s="17">
        <v>0</v>
      </c>
      <c r="J95" s="17">
        <v>6</v>
      </c>
      <c r="K95" s="17">
        <v>2</v>
      </c>
      <c r="L95" s="17">
        <v>0</v>
      </c>
      <c r="M95" s="17">
        <v>0</v>
      </c>
      <c r="N95" s="16">
        <f t="shared" si="12"/>
        <v>72</v>
      </c>
      <c r="O95" s="16">
        <f t="shared" si="13"/>
        <v>25</v>
      </c>
      <c r="P95" s="16">
        <f t="shared" si="14"/>
        <v>97</v>
      </c>
    </row>
    <row r="96" spans="2:16" ht="30" customHeight="1">
      <c r="B96" s="98" t="s">
        <v>39</v>
      </c>
      <c r="C96" s="98"/>
      <c r="D96" s="17">
        <v>29</v>
      </c>
      <c r="E96" s="17">
        <v>39</v>
      </c>
      <c r="F96" s="17">
        <v>0</v>
      </c>
      <c r="G96" s="17">
        <v>0</v>
      </c>
      <c r="H96" s="17">
        <v>0</v>
      </c>
      <c r="I96" s="17">
        <v>0</v>
      </c>
      <c r="J96" s="17">
        <v>3</v>
      </c>
      <c r="K96" s="17">
        <v>1</v>
      </c>
      <c r="L96" s="17">
        <v>0</v>
      </c>
      <c r="M96" s="17">
        <v>0</v>
      </c>
      <c r="N96" s="16">
        <f t="shared" si="12"/>
        <v>32</v>
      </c>
      <c r="O96" s="16">
        <f t="shared" si="13"/>
        <v>40</v>
      </c>
      <c r="P96" s="16">
        <f t="shared" si="14"/>
        <v>72</v>
      </c>
    </row>
    <row r="97" spans="2:16" ht="30" customHeight="1">
      <c r="B97" s="98" t="s">
        <v>15</v>
      </c>
      <c r="C97" s="98"/>
      <c r="D97" s="17">
        <v>37</v>
      </c>
      <c r="E97" s="17">
        <v>54</v>
      </c>
      <c r="F97" s="17">
        <v>0</v>
      </c>
      <c r="G97" s="17">
        <v>0</v>
      </c>
      <c r="H97" s="17">
        <v>0</v>
      </c>
      <c r="I97" s="17">
        <v>0</v>
      </c>
      <c r="J97" s="17">
        <v>4</v>
      </c>
      <c r="K97" s="17">
        <v>2</v>
      </c>
      <c r="L97" s="17">
        <v>0</v>
      </c>
      <c r="M97" s="17">
        <v>0</v>
      </c>
      <c r="N97" s="16">
        <f t="shared" si="12"/>
        <v>41</v>
      </c>
      <c r="O97" s="16">
        <f t="shared" si="13"/>
        <v>56</v>
      </c>
      <c r="P97" s="16">
        <f t="shared" si="14"/>
        <v>97</v>
      </c>
    </row>
    <row r="98" spans="2:16" ht="30" customHeight="1">
      <c r="B98" s="98" t="s">
        <v>14</v>
      </c>
      <c r="C98" s="98"/>
      <c r="D98" s="17">
        <v>161</v>
      </c>
      <c r="E98" s="17">
        <v>89</v>
      </c>
      <c r="F98" s="17">
        <v>0</v>
      </c>
      <c r="G98" s="17">
        <v>0</v>
      </c>
      <c r="H98" s="17">
        <v>0</v>
      </c>
      <c r="I98" s="17">
        <v>0</v>
      </c>
      <c r="J98" s="17">
        <v>2</v>
      </c>
      <c r="K98" s="17">
        <v>1</v>
      </c>
      <c r="L98" s="17">
        <v>0</v>
      </c>
      <c r="M98" s="17">
        <v>0</v>
      </c>
      <c r="N98" s="16">
        <f t="shared" si="12"/>
        <v>163</v>
      </c>
      <c r="O98" s="16">
        <f t="shared" si="13"/>
        <v>90</v>
      </c>
      <c r="P98" s="16">
        <f t="shared" si="14"/>
        <v>253</v>
      </c>
    </row>
    <row r="99" spans="2:16" ht="30" customHeight="1">
      <c r="B99" s="109" t="s">
        <v>351</v>
      </c>
      <c r="C99" s="17" t="s">
        <v>148</v>
      </c>
      <c r="D99" s="17">
        <v>103</v>
      </c>
      <c r="E99" s="17">
        <v>13</v>
      </c>
      <c r="F99" s="17">
        <v>0</v>
      </c>
      <c r="G99" s="17">
        <v>0</v>
      </c>
      <c r="H99" s="17">
        <v>0</v>
      </c>
      <c r="I99" s="17">
        <v>0</v>
      </c>
      <c r="J99" s="17">
        <v>1</v>
      </c>
      <c r="K99" s="17">
        <v>0</v>
      </c>
      <c r="L99" s="17">
        <v>0</v>
      </c>
      <c r="M99" s="17">
        <v>0</v>
      </c>
      <c r="N99" s="16">
        <f t="shared" si="12"/>
        <v>104</v>
      </c>
      <c r="O99" s="16">
        <f t="shared" si="13"/>
        <v>13</v>
      </c>
      <c r="P99" s="16">
        <f t="shared" si="14"/>
        <v>117</v>
      </c>
    </row>
    <row r="100" spans="2:16" ht="30" customHeight="1">
      <c r="B100" s="109"/>
      <c r="C100" s="17" t="s">
        <v>149</v>
      </c>
      <c r="D100" s="17">
        <v>64</v>
      </c>
      <c r="E100" s="17">
        <v>15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6">
        <f t="shared" si="12"/>
        <v>64</v>
      </c>
      <c r="O100" s="16">
        <f t="shared" si="13"/>
        <v>15</v>
      </c>
      <c r="P100" s="16">
        <f t="shared" si="14"/>
        <v>79</v>
      </c>
    </row>
    <row r="101" spans="2:16" ht="30" customHeight="1">
      <c r="B101" s="109"/>
      <c r="C101" s="17" t="s">
        <v>163</v>
      </c>
      <c r="D101" s="17">
        <v>58</v>
      </c>
      <c r="E101" s="17">
        <v>10</v>
      </c>
      <c r="F101" s="17">
        <v>0</v>
      </c>
      <c r="G101" s="17">
        <v>0</v>
      </c>
      <c r="H101" s="17">
        <v>0</v>
      </c>
      <c r="I101" s="17">
        <v>0</v>
      </c>
      <c r="J101" s="17">
        <v>2</v>
      </c>
      <c r="K101" s="17">
        <v>0</v>
      </c>
      <c r="L101" s="17">
        <v>1</v>
      </c>
      <c r="M101" s="17">
        <v>0</v>
      </c>
      <c r="N101" s="16">
        <f t="shared" si="12"/>
        <v>61</v>
      </c>
      <c r="O101" s="16">
        <f t="shared" si="13"/>
        <v>10</v>
      </c>
      <c r="P101" s="16">
        <f t="shared" si="14"/>
        <v>71</v>
      </c>
    </row>
    <row r="102" spans="2:16" ht="30" customHeight="1">
      <c r="B102" s="109"/>
      <c r="C102" s="17" t="s">
        <v>164</v>
      </c>
      <c r="D102" s="17">
        <v>90</v>
      </c>
      <c r="E102" s="17">
        <v>11</v>
      </c>
      <c r="F102" s="17">
        <v>0</v>
      </c>
      <c r="G102" s="17">
        <v>0</v>
      </c>
      <c r="H102" s="17">
        <v>0</v>
      </c>
      <c r="I102" s="17">
        <v>0</v>
      </c>
      <c r="J102" s="17">
        <v>1</v>
      </c>
      <c r="K102" s="17">
        <v>0</v>
      </c>
      <c r="L102" s="17">
        <v>0</v>
      </c>
      <c r="M102" s="17">
        <v>0</v>
      </c>
      <c r="N102" s="16">
        <f t="shared" si="12"/>
        <v>91</v>
      </c>
      <c r="O102" s="16">
        <f t="shared" si="13"/>
        <v>11</v>
      </c>
      <c r="P102" s="16">
        <f t="shared" si="14"/>
        <v>102</v>
      </c>
    </row>
    <row r="103" spans="2:16" ht="30" customHeight="1">
      <c r="B103" s="109"/>
      <c r="C103" s="17" t="s">
        <v>153</v>
      </c>
      <c r="D103" s="17">
        <v>28</v>
      </c>
      <c r="E103" s="17">
        <v>11</v>
      </c>
      <c r="F103" s="17">
        <v>0</v>
      </c>
      <c r="G103" s="17">
        <v>0</v>
      </c>
      <c r="H103" s="17">
        <v>0</v>
      </c>
      <c r="I103" s="17">
        <v>0</v>
      </c>
      <c r="J103" s="17">
        <v>1</v>
      </c>
      <c r="K103" s="17">
        <v>0</v>
      </c>
      <c r="L103" s="17">
        <v>0</v>
      </c>
      <c r="M103" s="17">
        <v>0</v>
      </c>
      <c r="N103" s="16">
        <f t="shared" si="12"/>
        <v>29</v>
      </c>
      <c r="O103" s="16">
        <f t="shared" si="13"/>
        <v>11</v>
      </c>
      <c r="P103" s="16">
        <f t="shared" si="14"/>
        <v>40</v>
      </c>
    </row>
    <row r="104" spans="2:16" ht="30" customHeight="1">
      <c r="B104" s="109"/>
      <c r="C104" s="18" t="s">
        <v>67</v>
      </c>
      <c r="D104" s="18">
        <f>SUM(D99:D103)</f>
        <v>343</v>
      </c>
      <c r="E104" s="18">
        <f t="shared" ref="E104:M104" si="17">SUM(E99:E103)</f>
        <v>60</v>
      </c>
      <c r="F104" s="18">
        <f t="shared" si="17"/>
        <v>0</v>
      </c>
      <c r="G104" s="18">
        <f t="shared" si="17"/>
        <v>0</v>
      </c>
      <c r="H104" s="18">
        <f t="shared" si="17"/>
        <v>0</v>
      </c>
      <c r="I104" s="18">
        <f t="shared" si="17"/>
        <v>0</v>
      </c>
      <c r="J104" s="18">
        <f t="shared" si="17"/>
        <v>5</v>
      </c>
      <c r="K104" s="18">
        <f t="shared" si="17"/>
        <v>0</v>
      </c>
      <c r="L104" s="18">
        <f t="shared" si="17"/>
        <v>1</v>
      </c>
      <c r="M104" s="18">
        <f t="shared" si="17"/>
        <v>0</v>
      </c>
      <c r="N104" s="16">
        <f t="shared" si="12"/>
        <v>349</v>
      </c>
      <c r="O104" s="16">
        <f t="shared" si="13"/>
        <v>60</v>
      </c>
      <c r="P104" s="16">
        <f t="shared" si="14"/>
        <v>409</v>
      </c>
    </row>
    <row r="105" spans="2:16" ht="30" customHeight="1">
      <c r="B105" s="98" t="s">
        <v>72</v>
      </c>
      <c r="C105" s="98"/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6">
        <f t="shared" si="12"/>
        <v>0</v>
      </c>
      <c r="O105" s="16">
        <f t="shared" si="13"/>
        <v>0</v>
      </c>
      <c r="P105" s="16">
        <f t="shared" si="14"/>
        <v>0</v>
      </c>
    </row>
    <row r="106" spans="2:16" ht="30" customHeight="1">
      <c r="B106" s="98" t="s">
        <v>165</v>
      </c>
      <c r="C106" s="98"/>
      <c r="D106" s="17">
        <v>568</v>
      </c>
      <c r="E106" s="17">
        <v>449</v>
      </c>
      <c r="F106" s="17">
        <v>29</v>
      </c>
      <c r="G106" s="17">
        <v>33</v>
      </c>
      <c r="H106" s="17">
        <v>1</v>
      </c>
      <c r="I106" s="17">
        <v>1</v>
      </c>
      <c r="J106" s="17">
        <v>6</v>
      </c>
      <c r="K106" s="17">
        <v>6</v>
      </c>
      <c r="L106" s="17">
        <v>0</v>
      </c>
      <c r="M106" s="17">
        <v>1</v>
      </c>
      <c r="N106" s="16">
        <f t="shared" si="12"/>
        <v>604</v>
      </c>
      <c r="O106" s="16">
        <f t="shared" si="13"/>
        <v>490</v>
      </c>
      <c r="P106" s="16">
        <f t="shared" si="14"/>
        <v>1094</v>
      </c>
    </row>
    <row r="107" spans="2:16" ht="30" customHeight="1">
      <c r="B107" s="98" t="s">
        <v>166</v>
      </c>
      <c r="C107" s="98"/>
      <c r="D107" s="17">
        <v>95</v>
      </c>
      <c r="E107" s="17">
        <v>21</v>
      </c>
      <c r="F107" s="17">
        <v>3</v>
      </c>
      <c r="G107" s="17">
        <v>2</v>
      </c>
      <c r="H107" s="17">
        <v>0</v>
      </c>
      <c r="I107" s="17">
        <v>0</v>
      </c>
      <c r="J107" s="17">
        <v>0</v>
      </c>
      <c r="K107" s="17">
        <v>1</v>
      </c>
      <c r="L107" s="17">
        <v>0</v>
      </c>
      <c r="M107" s="17">
        <v>0</v>
      </c>
      <c r="N107" s="16">
        <f t="shared" si="12"/>
        <v>98</v>
      </c>
      <c r="O107" s="16">
        <f t="shared" si="13"/>
        <v>24</v>
      </c>
      <c r="P107" s="16">
        <f t="shared" si="14"/>
        <v>122</v>
      </c>
    </row>
    <row r="108" spans="2:16" ht="30" customHeight="1">
      <c r="B108" s="98" t="s">
        <v>126</v>
      </c>
      <c r="C108" s="98"/>
      <c r="D108" s="17">
        <v>24</v>
      </c>
      <c r="E108" s="17">
        <v>13</v>
      </c>
      <c r="F108" s="17">
        <v>2</v>
      </c>
      <c r="G108" s="17">
        <v>2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6">
        <f t="shared" si="12"/>
        <v>26</v>
      </c>
      <c r="O108" s="16">
        <f t="shared" si="13"/>
        <v>15</v>
      </c>
      <c r="P108" s="16">
        <f t="shared" si="14"/>
        <v>41</v>
      </c>
    </row>
    <row r="109" spans="2:16" ht="30" customHeight="1">
      <c r="B109" s="99" t="s">
        <v>67</v>
      </c>
      <c r="C109" s="99"/>
      <c r="D109" s="16">
        <f>D79+D80+D81+D82+D83+D84+D85+D86+D87+D94+D95+D96+D97+D98+D104+D105+D106+D107+D108</f>
        <v>3397</v>
      </c>
      <c r="E109" s="16">
        <f t="shared" ref="E109:M109" si="18">E79+E80+E81+E82+E83+E84+E85+E86+E87+E94+E95+E96+E97+E98+E104+E105+E106+E107+E108</f>
        <v>2012</v>
      </c>
      <c r="F109" s="16">
        <f t="shared" si="18"/>
        <v>113</v>
      </c>
      <c r="G109" s="16">
        <f t="shared" si="18"/>
        <v>99</v>
      </c>
      <c r="H109" s="16">
        <f t="shared" si="18"/>
        <v>2</v>
      </c>
      <c r="I109" s="16">
        <f t="shared" si="18"/>
        <v>2</v>
      </c>
      <c r="J109" s="16">
        <f t="shared" si="18"/>
        <v>249</v>
      </c>
      <c r="K109" s="16">
        <f t="shared" si="18"/>
        <v>56</v>
      </c>
      <c r="L109" s="16">
        <f t="shared" si="18"/>
        <v>52</v>
      </c>
      <c r="M109" s="16">
        <f t="shared" si="18"/>
        <v>11</v>
      </c>
      <c r="N109" s="16">
        <f t="shared" si="12"/>
        <v>3813</v>
      </c>
      <c r="O109" s="16">
        <f t="shared" si="13"/>
        <v>2180</v>
      </c>
      <c r="P109" s="16">
        <f t="shared" si="14"/>
        <v>5993</v>
      </c>
    </row>
    <row r="110" spans="2:16" ht="30" customHeight="1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2:16" ht="30" customHeight="1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2:16" ht="30" customHeight="1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2:16" ht="30" customHeight="1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2:16" ht="30" customHeight="1">
      <c r="C114" s="21"/>
    </row>
    <row r="115" spans="2:16" ht="30" customHeight="1">
      <c r="B115" s="100" t="s">
        <v>353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 ht="60" customHeight="1">
      <c r="B116" s="99" t="s">
        <v>129</v>
      </c>
      <c r="C116" s="99"/>
      <c r="D116" s="99" t="s">
        <v>130</v>
      </c>
      <c r="E116" s="99"/>
      <c r="F116" s="99" t="s">
        <v>131</v>
      </c>
      <c r="G116" s="99"/>
      <c r="H116" s="99" t="s">
        <v>132</v>
      </c>
      <c r="I116" s="99"/>
      <c r="J116" s="99" t="s">
        <v>133</v>
      </c>
      <c r="K116" s="99"/>
      <c r="L116" s="99" t="s">
        <v>134</v>
      </c>
      <c r="M116" s="99"/>
      <c r="N116" s="99" t="s">
        <v>67</v>
      </c>
      <c r="O116" s="99"/>
      <c r="P116" s="99"/>
    </row>
    <row r="117" spans="2:16" ht="30" customHeight="1">
      <c r="B117" s="99"/>
      <c r="C117" s="99"/>
      <c r="D117" s="16" t="s">
        <v>3</v>
      </c>
      <c r="E117" s="16" t="s">
        <v>4</v>
      </c>
      <c r="F117" s="16" t="s">
        <v>3</v>
      </c>
      <c r="G117" s="16" t="s">
        <v>4</v>
      </c>
      <c r="H117" s="16" t="s">
        <v>3</v>
      </c>
      <c r="I117" s="16" t="s">
        <v>4</v>
      </c>
      <c r="J117" s="16" t="s">
        <v>3</v>
      </c>
      <c r="K117" s="16" t="s">
        <v>4</v>
      </c>
      <c r="L117" s="16" t="s">
        <v>3</v>
      </c>
      <c r="M117" s="16" t="s">
        <v>4</v>
      </c>
      <c r="N117" s="16" t="s">
        <v>3</v>
      </c>
      <c r="O117" s="16" t="s">
        <v>4</v>
      </c>
      <c r="P117" s="16" t="s">
        <v>5</v>
      </c>
    </row>
    <row r="118" spans="2:16" ht="30" customHeight="1">
      <c r="B118" s="98" t="s">
        <v>167</v>
      </c>
      <c r="C118" s="98"/>
      <c r="D118" s="17">
        <v>1790</v>
      </c>
      <c r="E118" s="17">
        <v>701</v>
      </c>
      <c r="F118" s="17">
        <v>7</v>
      </c>
      <c r="G118" s="17">
        <v>2</v>
      </c>
      <c r="H118" s="17">
        <v>15</v>
      </c>
      <c r="I118" s="17">
        <v>5</v>
      </c>
      <c r="J118" s="17">
        <v>117</v>
      </c>
      <c r="K118" s="17">
        <v>16</v>
      </c>
      <c r="L118" s="17">
        <v>11</v>
      </c>
      <c r="M118" s="17">
        <v>1</v>
      </c>
      <c r="N118" s="16">
        <f>D118+F118+H118+J118+L118</f>
        <v>1940</v>
      </c>
      <c r="O118" s="16">
        <f>E118+G118+I118+K118+M118</f>
        <v>725</v>
      </c>
      <c r="P118" s="16">
        <f>N118+O118</f>
        <v>2665</v>
      </c>
    </row>
    <row r="119" spans="2:16" ht="30" customHeight="1">
      <c r="B119" s="98" t="s">
        <v>168</v>
      </c>
      <c r="C119" s="98"/>
      <c r="D119" s="17">
        <v>327</v>
      </c>
      <c r="E119" s="17">
        <v>163</v>
      </c>
      <c r="F119" s="17">
        <v>5</v>
      </c>
      <c r="G119" s="17">
        <v>3</v>
      </c>
      <c r="H119" s="17">
        <v>12</v>
      </c>
      <c r="I119" s="17">
        <v>2</v>
      </c>
      <c r="J119" s="17">
        <v>53</v>
      </c>
      <c r="K119" s="17">
        <v>19</v>
      </c>
      <c r="L119" s="17">
        <v>1</v>
      </c>
      <c r="M119" s="17">
        <v>0</v>
      </c>
      <c r="N119" s="16">
        <f t="shared" ref="N119:N150" si="19">D119+F119+H119+J119+L119</f>
        <v>398</v>
      </c>
      <c r="O119" s="16">
        <f t="shared" ref="O119:O150" si="20">E119+G119+I119+K119+M119</f>
        <v>187</v>
      </c>
      <c r="P119" s="16">
        <f t="shared" ref="P119:P150" si="21">N119+O119</f>
        <v>585</v>
      </c>
    </row>
    <row r="120" spans="2:16" ht="30" customHeight="1">
      <c r="B120" s="98" t="s">
        <v>13</v>
      </c>
      <c r="C120" s="98"/>
      <c r="D120" s="17">
        <v>280</v>
      </c>
      <c r="E120" s="17">
        <v>391</v>
      </c>
      <c r="F120" s="17">
        <v>2</v>
      </c>
      <c r="G120" s="17">
        <v>1</v>
      </c>
      <c r="H120" s="17">
        <v>4</v>
      </c>
      <c r="I120" s="17">
        <v>6</v>
      </c>
      <c r="J120" s="17">
        <v>25</v>
      </c>
      <c r="K120" s="17">
        <v>12</v>
      </c>
      <c r="L120" s="17">
        <v>0</v>
      </c>
      <c r="M120" s="17">
        <v>3</v>
      </c>
      <c r="N120" s="16">
        <f t="shared" si="19"/>
        <v>311</v>
      </c>
      <c r="O120" s="16">
        <f t="shared" si="20"/>
        <v>413</v>
      </c>
      <c r="P120" s="16">
        <f t="shared" si="21"/>
        <v>724</v>
      </c>
    </row>
    <row r="121" spans="2:16" ht="30" customHeight="1">
      <c r="B121" s="98" t="s">
        <v>14</v>
      </c>
      <c r="C121" s="98"/>
      <c r="D121" s="17">
        <v>827</v>
      </c>
      <c r="E121" s="17">
        <v>385</v>
      </c>
      <c r="F121" s="17">
        <v>9</v>
      </c>
      <c r="G121" s="17">
        <v>6</v>
      </c>
      <c r="H121" s="17">
        <v>9</v>
      </c>
      <c r="I121" s="17">
        <v>1</v>
      </c>
      <c r="J121" s="17">
        <v>29</v>
      </c>
      <c r="K121" s="17">
        <v>2</v>
      </c>
      <c r="L121" s="17">
        <v>2</v>
      </c>
      <c r="M121" s="17">
        <v>1</v>
      </c>
      <c r="N121" s="16">
        <f t="shared" si="19"/>
        <v>876</v>
      </c>
      <c r="O121" s="16">
        <f t="shared" si="20"/>
        <v>395</v>
      </c>
      <c r="P121" s="16">
        <f t="shared" si="21"/>
        <v>1271</v>
      </c>
    </row>
    <row r="122" spans="2:16" ht="30" customHeight="1">
      <c r="B122" s="98" t="s">
        <v>15</v>
      </c>
      <c r="C122" s="98"/>
      <c r="D122" s="17">
        <v>396</v>
      </c>
      <c r="E122" s="17">
        <v>336</v>
      </c>
      <c r="F122" s="17">
        <v>0</v>
      </c>
      <c r="G122" s="17">
        <v>6</v>
      </c>
      <c r="H122" s="17">
        <v>0</v>
      </c>
      <c r="I122" s="17">
        <v>0</v>
      </c>
      <c r="J122" s="17">
        <v>1</v>
      </c>
      <c r="K122" s="17">
        <v>1</v>
      </c>
      <c r="L122" s="17">
        <v>0</v>
      </c>
      <c r="M122" s="17">
        <v>0</v>
      </c>
      <c r="N122" s="16">
        <f t="shared" si="19"/>
        <v>397</v>
      </c>
      <c r="O122" s="16">
        <f t="shared" si="20"/>
        <v>343</v>
      </c>
      <c r="P122" s="16">
        <f t="shared" si="21"/>
        <v>740</v>
      </c>
    </row>
    <row r="123" spans="2:16" ht="30" customHeight="1">
      <c r="B123" s="98" t="s">
        <v>18</v>
      </c>
      <c r="C123" s="98"/>
      <c r="D123" s="17">
        <v>419</v>
      </c>
      <c r="E123" s="17">
        <v>219</v>
      </c>
      <c r="F123" s="17">
        <v>7</v>
      </c>
      <c r="G123" s="17">
        <v>4</v>
      </c>
      <c r="H123" s="17">
        <v>2</v>
      </c>
      <c r="I123" s="17">
        <v>0</v>
      </c>
      <c r="J123" s="17">
        <v>18</v>
      </c>
      <c r="K123" s="17">
        <v>3</v>
      </c>
      <c r="L123" s="17">
        <v>1</v>
      </c>
      <c r="M123" s="17">
        <v>1</v>
      </c>
      <c r="N123" s="16">
        <f t="shared" si="19"/>
        <v>447</v>
      </c>
      <c r="O123" s="16">
        <f t="shared" si="20"/>
        <v>227</v>
      </c>
      <c r="P123" s="16">
        <f t="shared" si="21"/>
        <v>674</v>
      </c>
    </row>
    <row r="124" spans="2:16" ht="30" customHeight="1">
      <c r="B124" s="98" t="s">
        <v>87</v>
      </c>
      <c r="C124" s="98"/>
      <c r="D124" s="17">
        <v>425</v>
      </c>
      <c r="E124" s="17">
        <v>280</v>
      </c>
      <c r="F124" s="17">
        <v>2</v>
      </c>
      <c r="G124" s="17">
        <v>3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6">
        <f t="shared" si="19"/>
        <v>427</v>
      </c>
      <c r="O124" s="16">
        <f t="shared" si="20"/>
        <v>283</v>
      </c>
      <c r="P124" s="16">
        <f t="shared" si="21"/>
        <v>710</v>
      </c>
    </row>
    <row r="125" spans="2:16" ht="30" customHeight="1">
      <c r="B125" s="98" t="s">
        <v>17</v>
      </c>
      <c r="C125" s="98"/>
      <c r="D125" s="17">
        <v>2664</v>
      </c>
      <c r="E125" s="17">
        <v>360</v>
      </c>
      <c r="F125" s="17">
        <v>6</v>
      </c>
      <c r="G125" s="17">
        <v>0</v>
      </c>
      <c r="H125" s="17">
        <v>0</v>
      </c>
      <c r="I125" s="17">
        <v>0</v>
      </c>
      <c r="J125" s="17">
        <v>38</v>
      </c>
      <c r="K125" s="17">
        <v>1</v>
      </c>
      <c r="L125" s="17">
        <v>2</v>
      </c>
      <c r="M125" s="17">
        <v>0</v>
      </c>
      <c r="N125" s="16">
        <f t="shared" si="19"/>
        <v>2710</v>
      </c>
      <c r="O125" s="16">
        <f t="shared" si="20"/>
        <v>361</v>
      </c>
      <c r="P125" s="16">
        <f t="shared" si="21"/>
        <v>3071</v>
      </c>
    </row>
    <row r="126" spans="2:16" ht="30" customHeight="1">
      <c r="B126" s="98" t="s">
        <v>16</v>
      </c>
      <c r="C126" s="98"/>
      <c r="D126" s="17">
        <v>1737</v>
      </c>
      <c r="E126" s="17">
        <v>400</v>
      </c>
      <c r="F126" s="17">
        <v>3</v>
      </c>
      <c r="G126" s="17">
        <v>2</v>
      </c>
      <c r="H126" s="17">
        <v>1</v>
      </c>
      <c r="I126" s="17">
        <v>1</v>
      </c>
      <c r="J126" s="17">
        <v>110</v>
      </c>
      <c r="K126" s="17">
        <v>4</v>
      </c>
      <c r="L126" s="17">
        <v>5</v>
      </c>
      <c r="M126" s="17">
        <v>0</v>
      </c>
      <c r="N126" s="16">
        <f t="shared" si="19"/>
        <v>1856</v>
      </c>
      <c r="O126" s="16">
        <f t="shared" si="20"/>
        <v>407</v>
      </c>
      <c r="P126" s="16">
        <f t="shared" si="21"/>
        <v>2263</v>
      </c>
    </row>
    <row r="127" spans="2:16" ht="30" customHeight="1">
      <c r="B127" s="98" t="s">
        <v>169</v>
      </c>
      <c r="C127" s="98"/>
      <c r="D127" s="17">
        <v>1101</v>
      </c>
      <c r="E127" s="17">
        <v>490</v>
      </c>
      <c r="F127" s="17">
        <v>2</v>
      </c>
      <c r="G127" s="17">
        <v>0</v>
      </c>
      <c r="H127" s="17">
        <v>0</v>
      </c>
      <c r="I127" s="17">
        <v>0</v>
      </c>
      <c r="J127" s="17">
        <v>10</v>
      </c>
      <c r="K127" s="17">
        <v>0</v>
      </c>
      <c r="L127" s="17">
        <v>1</v>
      </c>
      <c r="M127" s="17">
        <v>0</v>
      </c>
      <c r="N127" s="16">
        <f t="shared" si="19"/>
        <v>1114</v>
      </c>
      <c r="O127" s="16">
        <f t="shared" si="20"/>
        <v>490</v>
      </c>
      <c r="P127" s="16">
        <f t="shared" si="21"/>
        <v>1604</v>
      </c>
    </row>
    <row r="128" spans="2:16" ht="30" customHeight="1">
      <c r="B128" s="98" t="s">
        <v>33</v>
      </c>
      <c r="C128" s="98"/>
      <c r="D128" s="17">
        <v>3886</v>
      </c>
      <c r="E128" s="17">
        <v>1706</v>
      </c>
      <c r="F128" s="17">
        <v>54</v>
      </c>
      <c r="G128" s="17">
        <v>30</v>
      </c>
      <c r="H128" s="17">
        <v>0</v>
      </c>
      <c r="I128" s="17">
        <v>0</v>
      </c>
      <c r="J128" s="17">
        <v>46</v>
      </c>
      <c r="K128" s="17">
        <v>5</v>
      </c>
      <c r="L128" s="17">
        <v>8</v>
      </c>
      <c r="M128" s="17">
        <v>10</v>
      </c>
      <c r="N128" s="16">
        <f t="shared" si="19"/>
        <v>3994</v>
      </c>
      <c r="O128" s="16">
        <f t="shared" si="20"/>
        <v>1751</v>
      </c>
      <c r="P128" s="16">
        <f t="shared" si="21"/>
        <v>5745</v>
      </c>
    </row>
    <row r="129" spans="2:16" ht="30" customHeight="1">
      <c r="B129" s="98" t="s">
        <v>35</v>
      </c>
      <c r="C129" s="98"/>
      <c r="D129" s="17">
        <v>8569</v>
      </c>
      <c r="E129" s="17">
        <v>2271</v>
      </c>
      <c r="F129" s="17">
        <v>154</v>
      </c>
      <c r="G129" s="17">
        <v>41</v>
      </c>
      <c r="H129" s="17">
        <v>16</v>
      </c>
      <c r="I129" s="17">
        <v>8</v>
      </c>
      <c r="J129" s="17">
        <v>82</v>
      </c>
      <c r="K129" s="17">
        <v>14</v>
      </c>
      <c r="L129" s="17">
        <v>0</v>
      </c>
      <c r="M129" s="17">
        <v>0</v>
      </c>
      <c r="N129" s="16">
        <f t="shared" si="19"/>
        <v>8821</v>
      </c>
      <c r="O129" s="16">
        <f t="shared" si="20"/>
        <v>2334</v>
      </c>
      <c r="P129" s="16">
        <f t="shared" si="21"/>
        <v>11155</v>
      </c>
    </row>
    <row r="130" spans="2:16" ht="30" customHeight="1">
      <c r="B130" s="106" t="s">
        <v>352</v>
      </c>
      <c r="C130" s="17" t="s">
        <v>135</v>
      </c>
      <c r="D130" s="17">
        <v>3525</v>
      </c>
      <c r="E130" s="17">
        <v>3591</v>
      </c>
      <c r="F130" s="17">
        <v>23</v>
      </c>
      <c r="G130" s="17">
        <v>18</v>
      </c>
      <c r="H130" s="17">
        <v>0</v>
      </c>
      <c r="I130" s="17">
        <v>0</v>
      </c>
      <c r="J130" s="17">
        <v>14</v>
      </c>
      <c r="K130" s="17">
        <v>2</v>
      </c>
      <c r="L130" s="17">
        <v>0</v>
      </c>
      <c r="M130" s="17">
        <v>0</v>
      </c>
      <c r="N130" s="16">
        <f t="shared" si="19"/>
        <v>3562</v>
      </c>
      <c r="O130" s="16">
        <f t="shared" si="20"/>
        <v>3611</v>
      </c>
      <c r="P130" s="16">
        <f t="shared" si="21"/>
        <v>7173</v>
      </c>
    </row>
    <row r="131" spans="2:16" ht="30" customHeight="1">
      <c r="B131" s="106"/>
      <c r="C131" s="17" t="s">
        <v>136</v>
      </c>
      <c r="D131" s="17">
        <v>2436</v>
      </c>
      <c r="E131" s="17">
        <v>4228</v>
      </c>
      <c r="F131" s="17">
        <v>5</v>
      </c>
      <c r="G131" s="17">
        <v>16</v>
      </c>
      <c r="H131" s="17">
        <v>0</v>
      </c>
      <c r="I131" s="17">
        <v>0</v>
      </c>
      <c r="J131" s="17">
        <v>8</v>
      </c>
      <c r="K131" s="17">
        <v>14</v>
      </c>
      <c r="L131" s="17">
        <v>1</v>
      </c>
      <c r="M131" s="17">
        <v>1</v>
      </c>
      <c r="N131" s="16">
        <f t="shared" si="19"/>
        <v>2450</v>
      </c>
      <c r="O131" s="16">
        <f t="shared" si="20"/>
        <v>4259</v>
      </c>
      <c r="P131" s="16">
        <f t="shared" si="21"/>
        <v>6709</v>
      </c>
    </row>
    <row r="132" spans="2:16" ht="30" customHeight="1">
      <c r="B132" s="106"/>
      <c r="C132" s="17" t="s">
        <v>137</v>
      </c>
      <c r="D132" s="17">
        <v>534</v>
      </c>
      <c r="E132" s="17">
        <v>1114</v>
      </c>
      <c r="F132" s="17">
        <v>0</v>
      </c>
      <c r="G132" s="17">
        <v>1</v>
      </c>
      <c r="H132" s="17">
        <v>0</v>
      </c>
      <c r="I132" s="17">
        <v>0</v>
      </c>
      <c r="J132" s="17">
        <v>2</v>
      </c>
      <c r="K132" s="17">
        <v>2</v>
      </c>
      <c r="L132" s="17">
        <v>0</v>
      </c>
      <c r="M132" s="17">
        <v>2</v>
      </c>
      <c r="N132" s="16">
        <f t="shared" si="19"/>
        <v>536</v>
      </c>
      <c r="O132" s="16">
        <f t="shared" si="20"/>
        <v>1119</v>
      </c>
      <c r="P132" s="16">
        <f t="shared" si="21"/>
        <v>1655</v>
      </c>
    </row>
    <row r="133" spans="2:16" ht="30" customHeight="1">
      <c r="B133" s="106"/>
      <c r="C133" s="17" t="s">
        <v>170</v>
      </c>
      <c r="D133" s="17">
        <v>51</v>
      </c>
      <c r="E133" s="17">
        <v>40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1</v>
      </c>
      <c r="M133" s="17">
        <v>0</v>
      </c>
      <c r="N133" s="16">
        <f t="shared" si="19"/>
        <v>53</v>
      </c>
      <c r="O133" s="16">
        <f t="shared" si="20"/>
        <v>41</v>
      </c>
      <c r="P133" s="16">
        <f t="shared" si="21"/>
        <v>94</v>
      </c>
    </row>
    <row r="134" spans="2:16" ht="30" customHeight="1">
      <c r="B134" s="106"/>
      <c r="C134" s="17" t="s">
        <v>140</v>
      </c>
      <c r="D134" s="17">
        <v>1049</v>
      </c>
      <c r="E134" s="17">
        <v>802</v>
      </c>
      <c r="F134" s="17">
        <v>4</v>
      </c>
      <c r="G134" s="17">
        <v>6</v>
      </c>
      <c r="H134" s="17">
        <v>0</v>
      </c>
      <c r="I134" s="17">
        <v>0</v>
      </c>
      <c r="J134" s="17">
        <v>0</v>
      </c>
      <c r="K134" s="17">
        <v>3</v>
      </c>
      <c r="L134" s="17">
        <v>0</v>
      </c>
      <c r="M134" s="17">
        <v>0</v>
      </c>
      <c r="N134" s="16">
        <f t="shared" si="19"/>
        <v>1053</v>
      </c>
      <c r="O134" s="16">
        <f t="shared" si="20"/>
        <v>811</v>
      </c>
      <c r="P134" s="16">
        <f t="shared" si="21"/>
        <v>1864</v>
      </c>
    </row>
    <row r="135" spans="2:16" ht="30" customHeight="1">
      <c r="B135" s="106"/>
      <c r="C135" s="17" t="s">
        <v>141</v>
      </c>
      <c r="D135" s="17">
        <v>787</v>
      </c>
      <c r="E135" s="17">
        <v>679</v>
      </c>
      <c r="F135" s="17">
        <v>4</v>
      </c>
      <c r="G135" s="17">
        <v>7</v>
      </c>
      <c r="H135" s="17">
        <v>0</v>
      </c>
      <c r="I135" s="17">
        <v>0</v>
      </c>
      <c r="J135" s="17">
        <v>1</v>
      </c>
      <c r="K135" s="17">
        <v>1</v>
      </c>
      <c r="L135" s="17">
        <v>0</v>
      </c>
      <c r="M135" s="17">
        <v>0</v>
      </c>
      <c r="N135" s="16">
        <f t="shared" si="19"/>
        <v>792</v>
      </c>
      <c r="O135" s="16">
        <f t="shared" si="20"/>
        <v>687</v>
      </c>
      <c r="P135" s="16">
        <f t="shared" si="21"/>
        <v>1479</v>
      </c>
    </row>
    <row r="136" spans="2:16" ht="30" customHeight="1">
      <c r="B136" s="106"/>
      <c r="C136" s="17" t="s">
        <v>142</v>
      </c>
      <c r="D136" s="17">
        <v>442</v>
      </c>
      <c r="E136" s="17">
        <v>486</v>
      </c>
      <c r="F136" s="17">
        <v>10</v>
      </c>
      <c r="G136" s="17">
        <v>6</v>
      </c>
      <c r="H136" s="17">
        <v>0</v>
      </c>
      <c r="I136" s="17">
        <v>0</v>
      </c>
      <c r="J136" s="17">
        <v>3</v>
      </c>
      <c r="K136" s="17">
        <v>1</v>
      </c>
      <c r="L136" s="17">
        <v>0</v>
      </c>
      <c r="M136" s="17">
        <v>0</v>
      </c>
      <c r="N136" s="16">
        <f t="shared" si="19"/>
        <v>455</v>
      </c>
      <c r="O136" s="16">
        <f t="shared" si="20"/>
        <v>493</v>
      </c>
      <c r="P136" s="16">
        <f t="shared" si="21"/>
        <v>948</v>
      </c>
    </row>
    <row r="137" spans="2:16" ht="30" customHeight="1">
      <c r="B137" s="106"/>
      <c r="C137" s="17" t="s">
        <v>143</v>
      </c>
      <c r="D137" s="17">
        <v>294</v>
      </c>
      <c r="E137" s="17">
        <v>757</v>
      </c>
      <c r="F137" s="17">
        <v>5</v>
      </c>
      <c r="G137" s="17">
        <v>14</v>
      </c>
      <c r="H137" s="17">
        <v>0</v>
      </c>
      <c r="I137" s="17">
        <v>0</v>
      </c>
      <c r="J137" s="17">
        <v>3</v>
      </c>
      <c r="K137" s="17">
        <v>3</v>
      </c>
      <c r="L137" s="17">
        <v>2</v>
      </c>
      <c r="M137" s="17">
        <v>1</v>
      </c>
      <c r="N137" s="16">
        <f t="shared" si="19"/>
        <v>304</v>
      </c>
      <c r="O137" s="16">
        <f t="shared" si="20"/>
        <v>775</v>
      </c>
      <c r="P137" s="16">
        <f t="shared" si="21"/>
        <v>1079</v>
      </c>
    </row>
    <row r="138" spans="2:16" ht="30" customHeight="1">
      <c r="B138" s="106"/>
      <c r="C138" s="17" t="s">
        <v>146</v>
      </c>
      <c r="D138" s="17">
        <v>314</v>
      </c>
      <c r="E138" s="17">
        <v>186</v>
      </c>
      <c r="F138" s="17">
        <v>1</v>
      </c>
      <c r="G138" s="17">
        <v>0</v>
      </c>
      <c r="H138" s="17">
        <v>0</v>
      </c>
      <c r="I138" s="17">
        <v>0</v>
      </c>
      <c r="J138" s="17">
        <v>1</v>
      </c>
      <c r="K138" s="17">
        <v>0</v>
      </c>
      <c r="L138" s="17">
        <v>0</v>
      </c>
      <c r="M138" s="17">
        <v>0</v>
      </c>
      <c r="N138" s="16">
        <f t="shared" si="19"/>
        <v>316</v>
      </c>
      <c r="O138" s="16">
        <f t="shared" si="20"/>
        <v>186</v>
      </c>
      <c r="P138" s="16">
        <f t="shared" si="21"/>
        <v>502</v>
      </c>
    </row>
    <row r="139" spans="2:16" ht="30" customHeight="1">
      <c r="B139" s="106"/>
      <c r="C139" s="18" t="s">
        <v>67</v>
      </c>
      <c r="D139" s="18">
        <f>SUM(D130:D138)</f>
        <v>9432</v>
      </c>
      <c r="E139" s="18">
        <f t="shared" ref="E139:M139" si="22">SUM(E130:E138)</f>
        <v>11883</v>
      </c>
      <c r="F139" s="18">
        <f t="shared" si="22"/>
        <v>53</v>
      </c>
      <c r="G139" s="18">
        <f t="shared" si="22"/>
        <v>69</v>
      </c>
      <c r="H139" s="18">
        <f t="shared" si="22"/>
        <v>0</v>
      </c>
      <c r="I139" s="18">
        <f t="shared" si="22"/>
        <v>0</v>
      </c>
      <c r="J139" s="18">
        <f t="shared" si="22"/>
        <v>32</v>
      </c>
      <c r="K139" s="18">
        <f t="shared" si="22"/>
        <v>26</v>
      </c>
      <c r="L139" s="18">
        <f t="shared" si="22"/>
        <v>4</v>
      </c>
      <c r="M139" s="18">
        <f t="shared" si="22"/>
        <v>4</v>
      </c>
      <c r="N139" s="16">
        <f t="shared" si="19"/>
        <v>9521</v>
      </c>
      <c r="O139" s="16">
        <f t="shared" si="20"/>
        <v>11982</v>
      </c>
      <c r="P139" s="16">
        <f t="shared" si="21"/>
        <v>21503</v>
      </c>
    </row>
    <row r="140" spans="2:16" ht="30" customHeight="1">
      <c r="B140" s="98" t="s">
        <v>31</v>
      </c>
      <c r="C140" s="98"/>
      <c r="D140" s="17">
        <v>736</v>
      </c>
      <c r="E140" s="17">
        <v>2555</v>
      </c>
      <c r="F140" s="17">
        <v>4</v>
      </c>
      <c r="G140" s="17">
        <v>0</v>
      </c>
      <c r="H140" s="17">
        <v>0</v>
      </c>
      <c r="I140" s="17">
        <v>0</v>
      </c>
      <c r="J140" s="17">
        <v>1</v>
      </c>
      <c r="K140" s="17">
        <v>1</v>
      </c>
      <c r="L140" s="17">
        <v>0</v>
      </c>
      <c r="M140" s="17">
        <v>0</v>
      </c>
      <c r="N140" s="16">
        <f t="shared" si="19"/>
        <v>741</v>
      </c>
      <c r="O140" s="16">
        <f t="shared" si="20"/>
        <v>2556</v>
      </c>
      <c r="P140" s="16">
        <f t="shared" si="21"/>
        <v>3297</v>
      </c>
    </row>
    <row r="141" spans="2:16" ht="30" customHeight="1">
      <c r="B141" s="106" t="s">
        <v>25</v>
      </c>
      <c r="C141" s="17" t="s">
        <v>160</v>
      </c>
      <c r="D141" s="17">
        <v>245</v>
      </c>
      <c r="E141" s="17">
        <v>121</v>
      </c>
      <c r="F141" s="17">
        <v>2</v>
      </c>
      <c r="G141" s="17">
        <v>0</v>
      </c>
      <c r="H141" s="17">
        <v>0</v>
      </c>
      <c r="I141" s="17">
        <v>0</v>
      </c>
      <c r="J141" s="17">
        <v>9</v>
      </c>
      <c r="K141" s="17">
        <v>0</v>
      </c>
      <c r="L141" s="17">
        <v>0</v>
      </c>
      <c r="M141" s="17">
        <v>0</v>
      </c>
      <c r="N141" s="16">
        <f t="shared" si="19"/>
        <v>256</v>
      </c>
      <c r="O141" s="16">
        <f t="shared" si="20"/>
        <v>121</v>
      </c>
      <c r="P141" s="16">
        <f t="shared" si="21"/>
        <v>377</v>
      </c>
    </row>
    <row r="142" spans="2:16" ht="30" customHeight="1">
      <c r="B142" s="106"/>
      <c r="C142" s="17" t="s">
        <v>161</v>
      </c>
      <c r="D142" s="17">
        <v>300</v>
      </c>
      <c r="E142" s="17">
        <v>610</v>
      </c>
      <c r="F142" s="17">
        <v>3</v>
      </c>
      <c r="G142" s="17">
        <v>9</v>
      </c>
      <c r="H142" s="17">
        <v>3</v>
      </c>
      <c r="I142" s="17">
        <v>1</v>
      </c>
      <c r="J142" s="17">
        <v>22</v>
      </c>
      <c r="K142" s="17">
        <v>7</v>
      </c>
      <c r="L142" s="17">
        <v>0</v>
      </c>
      <c r="M142" s="17">
        <v>0</v>
      </c>
      <c r="N142" s="16">
        <f t="shared" si="19"/>
        <v>328</v>
      </c>
      <c r="O142" s="16">
        <f t="shared" si="20"/>
        <v>627</v>
      </c>
      <c r="P142" s="16">
        <f t="shared" si="21"/>
        <v>955</v>
      </c>
    </row>
    <row r="143" spans="2:16" ht="30" customHeight="1">
      <c r="B143" s="106"/>
      <c r="C143" s="17" t="s">
        <v>51</v>
      </c>
      <c r="D143" s="17">
        <v>132</v>
      </c>
      <c r="E143" s="17">
        <v>134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6">
        <f t="shared" si="19"/>
        <v>132</v>
      </c>
      <c r="O143" s="16">
        <f t="shared" si="20"/>
        <v>134</v>
      </c>
      <c r="P143" s="16">
        <f t="shared" si="21"/>
        <v>266</v>
      </c>
    </row>
    <row r="144" spans="2:16" ht="30" customHeight="1">
      <c r="B144" s="106"/>
      <c r="C144" s="17" t="s">
        <v>159</v>
      </c>
      <c r="D144" s="17">
        <v>940</v>
      </c>
      <c r="E144" s="17">
        <v>978</v>
      </c>
      <c r="F144" s="17">
        <v>0</v>
      </c>
      <c r="G144" s="17">
        <v>1</v>
      </c>
      <c r="H144" s="17">
        <v>0</v>
      </c>
      <c r="I144" s="17">
        <v>0</v>
      </c>
      <c r="J144" s="17">
        <v>11</v>
      </c>
      <c r="K144" s="17">
        <v>1</v>
      </c>
      <c r="L144" s="17">
        <v>0</v>
      </c>
      <c r="M144" s="17">
        <v>0</v>
      </c>
      <c r="N144" s="16">
        <f t="shared" si="19"/>
        <v>951</v>
      </c>
      <c r="O144" s="16">
        <f t="shared" si="20"/>
        <v>980</v>
      </c>
      <c r="P144" s="16">
        <f t="shared" si="21"/>
        <v>1931</v>
      </c>
    </row>
    <row r="145" spans="2:16" ht="30" customHeight="1">
      <c r="B145" s="106"/>
      <c r="C145" s="17" t="s">
        <v>171</v>
      </c>
      <c r="D145" s="17">
        <v>1004</v>
      </c>
      <c r="E145" s="17">
        <v>717</v>
      </c>
      <c r="F145" s="17">
        <v>1</v>
      </c>
      <c r="G145" s="17">
        <v>0</v>
      </c>
      <c r="H145" s="17">
        <v>0</v>
      </c>
      <c r="I145" s="17">
        <v>0</v>
      </c>
      <c r="J145" s="17">
        <v>16</v>
      </c>
      <c r="K145" s="17">
        <v>3</v>
      </c>
      <c r="L145" s="17">
        <v>0</v>
      </c>
      <c r="M145" s="17">
        <v>0</v>
      </c>
      <c r="N145" s="16">
        <f t="shared" si="19"/>
        <v>1021</v>
      </c>
      <c r="O145" s="16">
        <f t="shared" si="20"/>
        <v>720</v>
      </c>
      <c r="P145" s="16">
        <f t="shared" si="21"/>
        <v>1741</v>
      </c>
    </row>
    <row r="146" spans="2:16" ht="30" customHeight="1">
      <c r="B146" s="106"/>
      <c r="C146" s="17" t="s">
        <v>172</v>
      </c>
      <c r="D146" s="17">
        <v>480</v>
      </c>
      <c r="E146" s="17">
        <v>330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6">
        <f t="shared" si="19"/>
        <v>480</v>
      </c>
      <c r="O146" s="16">
        <f t="shared" si="20"/>
        <v>330</v>
      </c>
      <c r="P146" s="16">
        <f t="shared" si="21"/>
        <v>810</v>
      </c>
    </row>
    <row r="147" spans="2:16" ht="30" customHeight="1">
      <c r="B147" s="106"/>
      <c r="C147" s="18" t="s">
        <v>67</v>
      </c>
      <c r="D147" s="18">
        <f>SUM(D141:D146)</f>
        <v>3101</v>
      </c>
      <c r="E147" s="18">
        <f t="shared" ref="E147:M147" si="23">SUM(E141:E146)</f>
        <v>2890</v>
      </c>
      <c r="F147" s="18">
        <f t="shared" si="23"/>
        <v>6</v>
      </c>
      <c r="G147" s="18">
        <f t="shared" si="23"/>
        <v>10</v>
      </c>
      <c r="H147" s="18">
        <f t="shared" si="23"/>
        <v>3</v>
      </c>
      <c r="I147" s="18">
        <f t="shared" si="23"/>
        <v>1</v>
      </c>
      <c r="J147" s="18">
        <f t="shared" si="23"/>
        <v>58</v>
      </c>
      <c r="K147" s="18">
        <f t="shared" si="23"/>
        <v>11</v>
      </c>
      <c r="L147" s="18">
        <f t="shared" si="23"/>
        <v>0</v>
      </c>
      <c r="M147" s="18">
        <f t="shared" si="23"/>
        <v>0</v>
      </c>
      <c r="N147" s="16">
        <f t="shared" si="19"/>
        <v>3168</v>
      </c>
      <c r="O147" s="16">
        <f t="shared" si="20"/>
        <v>2912</v>
      </c>
      <c r="P147" s="16">
        <f t="shared" si="21"/>
        <v>6080</v>
      </c>
    </row>
    <row r="148" spans="2:16" ht="30" customHeight="1">
      <c r="B148" s="98" t="s">
        <v>173</v>
      </c>
      <c r="C148" s="98"/>
      <c r="D148" s="17">
        <v>72</v>
      </c>
      <c r="E148" s="17">
        <v>42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6">
        <f t="shared" si="19"/>
        <v>72</v>
      </c>
      <c r="O148" s="16">
        <f t="shared" si="20"/>
        <v>42</v>
      </c>
      <c r="P148" s="16">
        <f t="shared" si="21"/>
        <v>114</v>
      </c>
    </row>
    <row r="149" spans="2:16" ht="30" customHeight="1">
      <c r="B149" s="98" t="s">
        <v>174</v>
      </c>
      <c r="C149" s="98"/>
      <c r="D149" s="17">
        <v>34</v>
      </c>
      <c r="E149" s="17">
        <v>123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6">
        <f t="shared" si="19"/>
        <v>34</v>
      </c>
      <c r="O149" s="16">
        <f t="shared" si="20"/>
        <v>123</v>
      </c>
      <c r="P149" s="16">
        <f t="shared" si="21"/>
        <v>157</v>
      </c>
    </row>
    <row r="150" spans="2:16" ht="30" customHeight="1">
      <c r="B150" s="98" t="s">
        <v>175</v>
      </c>
      <c r="C150" s="98"/>
      <c r="D150" s="17">
        <v>134</v>
      </c>
      <c r="E150" s="17">
        <v>202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6">
        <f t="shared" si="19"/>
        <v>134</v>
      </c>
      <c r="O150" s="16">
        <f t="shared" si="20"/>
        <v>202</v>
      </c>
      <c r="P150" s="16">
        <f t="shared" si="21"/>
        <v>336</v>
      </c>
    </row>
    <row r="151" spans="2:16" ht="30" customHeight="1">
      <c r="B151" s="99" t="s">
        <v>67</v>
      </c>
      <c r="C151" s="99"/>
      <c r="D151" s="16">
        <f>D150+D149+D148+D147+D140+D139+D129+D128+D127+D126+D125+D124+D123+D122+D121+D120+D119+D118</f>
        <v>35930</v>
      </c>
      <c r="E151" s="16">
        <f t="shared" ref="E151:P151" si="24">E150+E149+E148+E147+E140+E139+E129+E128+E127+E126+E125+E124+E123+E122+E121+E120+E119+E118</f>
        <v>25397</v>
      </c>
      <c r="F151" s="16">
        <f t="shared" si="24"/>
        <v>314</v>
      </c>
      <c r="G151" s="16">
        <f t="shared" si="24"/>
        <v>177</v>
      </c>
      <c r="H151" s="16">
        <f t="shared" si="24"/>
        <v>62</v>
      </c>
      <c r="I151" s="16">
        <f t="shared" si="24"/>
        <v>24</v>
      </c>
      <c r="J151" s="16">
        <f t="shared" si="24"/>
        <v>620</v>
      </c>
      <c r="K151" s="16">
        <f t="shared" si="24"/>
        <v>115</v>
      </c>
      <c r="L151" s="16">
        <f t="shared" si="24"/>
        <v>35</v>
      </c>
      <c r="M151" s="16">
        <f t="shared" si="24"/>
        <v>20</v>
      </c>
      <c r="N151" s="16">
        <f t="shared" si="24"/>
        <v>36961</v>
      </c>
      <c r="O151" s="16">
        <f t="shared" si="24"/>
        <v>25733</v>
      </c>
      <c r="P151" s="16">
        <f t="shared" si="24"/>
        <v>62694</v>
      </c>
    </row>
    <row r="152" spans="2:16" ht="30" customHeight="1">
      <c r="C152" s="21"/>
    </row>
    <row r="153" spans="2:16" ht="30" customHeight="1">
      <c r="C153" s="21"/>
    </row>
    <row r="154" spans="2:16" ht="30" customHeight="1">
      <c r="C154" s="21"/>
    </row>
    <row r="155" spans="2:16" ht="30" customHeight="1">
      <c r="C155" s="21"/>
    </row>
    <row r="156" spans="2:16" ht="30" customHeight="1">
      <c r="B156" s="100" t="s">
        <v>176</v>
      </c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</row>
    <row r="157" spans="2:16" ht="60" customHeight="1">
      <c r="B157" s="99" t="s">
        <v>129</v>
      </c>
      <c r="C157" s="99"/>
      <c r="D157" s="99" t="s">
        <v>130</v>
      </c>
      <c r="E157" s="99"/>
      <c r="F157" s="99" t="s">
        <v>131</v>
      </c>
      <c r="G157" s="99"/>
      <c r="H157" s="99" t="s">
        <v>132</v>
      </c>
      <c r="I157" s="99"/>
      <c r="J157" s="99" t="s">
        <v>133</v>
      </c>
      <c r="K157" s="99"/>
      <c r="L157" s="99" t="s">
        <v>134</v>
      </c>
      <c r="M157" s="99"/>
      <c r="N157" s="99" t="s">
        <v>67</v>
      </c>
      <c r="O157" s="99"/>
      <c r="P157" s="99"/>
    </row>
    <row r="158" spans="2:16" ht="30" customHeight="1">
      <c r="B158" s="99"/>
      <c r="C158" s="99"/>
      <c r="D158" s="16" t="s">
        <v>3</v>
      </c>
      <c r="E158" s="16" t="s">
        <v>4</v>
      </c>
      <c r="F158" s="16" t="s">
        <v>3</v>
      </c>
      <c r="G158" s="16" t="s">
        <v>4</v>
      </c>
      <c r="H158" s="16" t="s">
        <v>3</v>
      </c>
      <c r="I158" s="16" t="s">
        <v>4</v>
      </c>
      <c r="J158" s="16" t="s">
        <v>3</v>
      </c>
      <c r="K158" s="16" t="s">
        <v>4</v>
      </c>
      <c r="L158" s="16" t="s">
        <v>3</v>
      </c>
      <c r="M158" s="16" t="s">
        <v>4</v>
      </c>
      <c r="N158" s="16" t="s">
        <v>3</v>
      </c>
      <c r="O158" s="16" t="s">
        <v>4</v>
      </c>
      <c r="P158" s="16" t="s">
        <v>5</v>
      </c>
    </row>
    <row r="159" spans="2:16" ht="30" customHeight="1">
      <c r="B159" s="98" t="s">
        <v>167</v>
      </c>
      <c r="C159" s="98"/>
      <c r="D159" s="17">
        <v>498</v>
      </c>
      <c r="E159" s="17">
        <v>146</v>
      </c>
      <c r="F159" s="17">
        <v>1</v>
      </c>
      <c r="G159" s="17">
        <v>3</v>
      </c>
      <c r="H159" s="17">
        <v>1</v>
      </c>
      <c r="I159" s="17">
        <v>0</v>
      </c>
      <c r="J159" s="17">
        <v>4</v>
      </c>
      <c r="K159" s="17">
        <v>0</v>
      </c>
      <c r="L159" s="17">
        <v>12</v>
      </c>
      <c r="M159" s="17">
        <v>1</v>
      </c>
      <c r="N159" s="16">
        <f>D159+F159+H159+J159+L159</f>
        <v>516</v>
      </c>
      <c r="O159" s="16">
        <f>E159+G159+I159+K159+M159</f>
        <v>150</v>
      </c>
      <c r="P159" s="16">
        <f>N159+O159</f>
        <v>666</v>
      </c>
    </row>
    <row r="160" spans="2:16" ht="30" customHeight="1">
      <c r="B160" s="98" t="s">
        <v>168</v>
      </c>
      <c r="C160" s="98"/>
      <c r="D160" s="17">
        <v>28</v>
      </c>
      <c r="E160" s="17">
        <v>8</v>
      </c>
      <c r="F160" s="17">
        <v>0</v>
      </c>
      <c r="G160" s="17">
        <v>0</v>
      </c>
      <c r="H160" s="17">
        <v>0</v>
      </c>
      <c r="I160" s="17">
        <v>0</v>
      </c>
      <c r="J160" s="17">
        <v>4</v>
      </c>
      <c r="K160" s="17">
        <v>1</v>
      </c>
      <c r="L160" s="17">
        <v>1</v>
      </c>
      <c r="M160" s="17">
        <v>0</v>
      </c>
      <c r="N160" s="16">
        <f t="shared" ref="N160:N175" si="25">D160+F160+H160+J160+L160</f>
        <v>33</v>
      </c>
      <c r="O160" s="16">
        <f t="shared" ref="O160:O175" si="26">E160+G160+I160+K160+M160</f>
        <v>9</v>
      </c>
      <c r="P160" s="16">
        <f t="shared" ref="P160:P175" si="27">N160+O160</f>
        <v>42</v>
      </c>
    </row>
    <row r="161" spans="2:16" ht="30" customHeight="1">
      <c r="B161" s="98" t="s">
        <v>13</v>
      </c>
      <c r="C161" s="98"/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6">
        <f t="shared" si="25"/>
        <v>0</v>
      </c>
      <c r="O161" s="16">
        <f t="shared" si="26"/>
        <v>0</v>
      </c>
      <c r="P161" s="16">
        <f t="shared" si="27"/>
        <v>0</v>
      </c>
    </row>
    <row r="162" spans="2:16" ht="30" customHeight="1">
      <c r="B162" s="98" t="s">
        <v>14</v>
      </c>
      <c r="C162" s="98"/>
      <c r="D162" s="17">
        <v>124</v>
      </c>
      <c r="E162" s="17">
        <v>41</v>
      </c>
      <c r="F162" s="17">
        <v>1</v>
      </c>
      <c r="G162" s="17">
        <v>1</v>
      </c>
      <c r="H162" s="17">
        <v>0</v>
      </c>
      <c r="I162" s="17">
        <v>0</v>
      </c>
      <c r="J162" s="17">
        <v>1</v>
      </c>
      <c r="K162" s="17">
        <v>0</v>
      </c>
      <c r="L162" s="17">
        <v>0</v>
      </c>
      <c r="M162" s="17">
        <v>0</v>
      </c>
      <c r="N162" s="16">
        <f t="shared" si="25"/>
        <v>126</v>
      </c>
      <c r="O162" s="16">
        <f t="shared" si="26"/>
        <v>42</v>
      </c>
      <c r="P162" s="16">
        <f t="shared" si="27"/>
        <v>168</v>
      </c>
    </row>
    <row r="163" spans="2:16" ht="30" customHeight="1">
      <c r="B163" s="98" t="s">
        <v>15</v>
      </c>
      <c r="C163" s="98"/>
      <c r="D163" s="17">
        <v>30</v>
      </c>
      <c r="E163" s="17">
        <v>42</v>
      </c>
      <c r="F163" s="17">
        <v>0</v>
      </c>
      <c r="G163" s="17">
        <v>0</v>
      </c>
      <c r="H163" s="17">
        <v>0</v>
      </c>
      <c r="I163" s="17">
        <v>0</v>
      </c>
      <c r="J163" s="17">
        <v>1</v>
      </c>
      <c r="K163" s="17">
        <v>0</v>
      </c>
      <c r="L163" s="17">
        <v>0</v>
      </c>
      <c r="M163" s="17">
        <v>0</v>
      </c>
      <c r="N163" s="16">
        <f t="shared" si="25"/>
        <v>31</v>
      </c>
      <c r="O163" s="16">
        <f t="shared" si="26"/>
        <v>42</v>
      </c>
      <c r="P163" s="16">
        <f t="shared" si="27"/>
        <v>73</v>
      </c>
    </row>
    <row r="164" spans="2:16" ht="30" customHeight="1">
      <c r="B164" s="98" t="s">
        <v>18</v>
      </c>
      <c r="C164" s="98"/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6">
        <f t="shared" si="25"/>
        <v>0</v>
      </c>
      <c r="O164" s="16">
        <f t="shared" si="26"/>
        <v>0</v>
      </c>
      <c r="P164" s="16">
        <f t="shared" si="27"/>
        <v>0</v>
      </c>
    </row>
    <row r="165" spans="2:16" ht="30" customHeight="1">
      <c r="B165" s="98" t="s">
        <v>17</v>
      </c>
      <c r="C165" s="98"/>
      <c r="D165" s="17">
        <v>126</v>
      </c>
      <c r="E165" s="17">
        <v>21</v>
      </c>
      <c r="F165" s="17">
        <v>5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6">
        <f t="shared" si="25"/>
        <v>131</v>
      </c>
      <c r="O165" s="16">
        <f t="shared" si="26"/>
        <v>21</v>
      </c>
      <c r="P165" s="16">
        <f t="shared" si="27"/>
        <v>152</v>
      </c>
    </row>
    <row r="166" spans="2:16" ht="30" customHeight="1">
      <c r="B166" s="98" t="s">
        <v>16</v>
      </c>
      <c r="C166" s="98"/>
      <c r="D166" s="17">
        <v>134</v>
      </c>
      <c r="E166" s="17">
        <v>32</v>
      </c>
      <c r="F166" s="17">
        <v>0</v>
      </c>
      <c r="G166" s="17">
        <v>0</v>
      </c>
      <c r="H166" s="17">
        <v>0</v>
      </c>
      <c r="I166" s="17">
        <v>0</v>
      </c>
      <c r="J166" s="17">
        <v>5</v>
      </c>
      <c r="K166" s="17">
        <v>0</v>
      </c>
      <c r="L166" s="17">
        <v>0</v>
      </c>
      <c r="M166" s="17">
        <v>0</v>
      </c>
      <c r="N166" s="16">
        <f t="shared" si="25"/>
        <v>139</v>
      </c>
      <c r="O166" s="16">
        <f t="shared" si="26"/>
        <v>32</v>
      </c>
      <c r="P166" s="16">
        <f t="shared" si="27"/>
        <v>171</v>
      </c>
    </row>
    <row r="167" spans="2:16" ht="30" customHeight="1">
      <c r="B167" s="98" t="s">
        <v>169</v>
      </c>
      <c r="C167" s="98"/>
      <c r="D167" s="17">
        <v>211</v>
      </c>
      <c r="E167" s="17">
        <v>77</v>
      </c>
      <c r="F167" s="17">
        <v>2</v>
      </c>
      <c r="G167" s="17">
        <v>0</v>
      </c>
      <c r="H167" s="17">
        <v>0</v>
      </c>
      <c r="I167" s="17">
        <v>0</v>
      </c>
      <c r="J167" s="17">
        <v>8</v>
      </c>
      <c r="K167" s="17">
        <v>1</v>
      </c>
      <c r="L167" s="17">
        <v>0</v>
      </c>
      <c r="M167" s="17">
        <v>0</v>
      </c>
      <c r="N167" s="16">
        <f t="shared" si="25"/>
        <v>221</v>
      </c>
      <c r="O167" s="16">
        <f t="shared" si="26"/>
        <v>78</v>
      </c>
      <c r="P167" s="16">
        <f t="shared" si="27"/>
        <v>299</v>
      </c>
    </row>
    <row r="168" spans="2:16" ht="30" customHeight="1">
      <c r="B168" s="98" t="s">
        <v>33</v>
      </c>
      <c r="C168" s="98"/>
      <c r="D168" s="17">
        <v>144</v>
      </c>
      <c r="E168" s="17">
        <v>45</v>
      </c>
      <c r="F168" s="17">
        <v>1</v>
      </c>
      <c r="G168" s="17">
        <v>0</v>
      </c>
      <c r="H168" s="17">
        <v>0</v>
      </c>
      <c r="I168" s="17">
        <v>0</v>
      </c>
      <c r="J168" s="17">
        <v>4</v>
      </c>
      <c r="K168" s="17">
        <v>1</v>
      </c>
      <c r="L168" s="17">
        <v>0</v>
      </c>
      <c r="M168" s="17">
        <v>0</v>
      </c>
      <c r="N168" s="16">
        <f t="shared" si="25"/>
        <v>149</v>
      </c>
      <c r="O168" s="16">
        <f t="shared" si="26"/>
        <v>46</v>
      </c>
      <c r="P168" s="16">
        <f t="shared" si="27"/>
        <v>195</v>
      </c>
    </row>
    <row r="169" spans="2:16" ht="30" customHeight="1">
      <c r="B169" s="98" t="s">
        <v>35</v>
      </c>
      <c r="C169" s="98"/>
      <c r="D169" s="17">
        <v>98</v>
      </c>
      <c r="E169" s="17">
        <v>17</v>
      </c>
      <c r="F169" s="17">
        <v>1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1</v>
      </c>
      <c r="M169" s="17">
        <v>1</v>
      </c>
      <c r="N169" s="16">
        <f t="shared" si="25"/>
        <v>100</v>
      </c>
      <c r="O169" s="16">
        <f t="shared" si="26"/>
        <v>18</v>
      </c>
      <c r="P169" s="16">
        <f t="shared" si="27"/>
        <v>118</v>
      </c>
    </row>
    <row r="170" spans="2:16" ht="30" customHeight="1">
      <c r="B170" s="98" t="s">
        <v>177</v>
      </c>
      <c r="C170" s="98"/>
      <c r="D170" s="17">
        <v>119</v>
      </c>
      <c r="E170" s="17">
        <v>109</v>
      </c>
      <c r="F170" s="17">
        <v>0</v>
      </c>
      <c r="G170" s="17">
        <v>0</v>
      </c>
      <c r="H170" s="17">
        <v>0</v>
      </c>
      <c r="I170" s="17">
        <v>0</v>
      </c>
      <c r="J170" s="17">
        <v>2</v>
      </c>
      <c r="K170" s="17">
        <v>0</v>
      </c>
      <c r="L170" s="17">
        <v>0</v>
      </c>
      <c r="M170" s="17">
        <v>0</v>
      </c>
      <c r="N170" s="16">
        <f t="shared" si="25"/>
        <v>121</v>
      </c>
      <c r="O170" s="16">
        <f t="shared" si="26"/>
        <v>109</v>
      </c>
      <c r="P170" s="16">
        <f t="shared" si="27"/>
        <v>230</v>
      </c>
    </row>
    <row r="171" spans="2:16" ht="30" customHeight="1">
      <c r="B171" s="98" t="s">
        <v>31</v>
      </c>
      <c r="C171" s="98"/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6">
        <f t="shared" si="25"/>
        <v>0</v>
      </c>
      <c r="O171" s="16">
        <f t="shared" si="26"/>
        <v>0</v>
      </c>
      <c r="P171" s="16">
        <f t="shared" si="27"/>
        <v>0</v>
      </c>
    </row>
    <row r="172" spans="2:16" ht="30" customHeight="1">
      <c r="B172" s="98" t="s">
        <v>25</v>
      </c>
      <c r="C172" s="98"/>
      <c r="D172" s="17">
        <v>171</v>
      </c>
      <c r="E172" s="17">
        <v>94</v>
      </c>
      <c r="F172" s="17">
        <v>1</v>
      </c>
      <c r="G172" s="17">
        <v>1</v>
      </c>
      <c r="H172" s="17">
        <v>0</v>
      </c>
      <c r="I172" s="17">
        <v>0</v>
      </c>
      <c r="J172" s="17">
        <v>3</v>
      </c>
      <c r="K172" s="17">
        <v>1</v>
      </c>
      <c r="L172" s="17">
        <v>0</v>
      </c>
      <c r="M172" s="17">
        <v>0</v>
      </c>
      <c r="N172" s="16">
        <f t="shared" si="25"/>
        <v>175</v>
      </c>
      <c r="O172" s="16">
        <f t="shared" si="26"/>
        <v>96</v>
      </c>
      <c r="P172" s="16">
        <f t="shared" si="27"/>
        <v>271</v>
      </c>
    </row>
    <row r="173" spans="2:16" ht="30" customHeight="1">
      <c r="B173" s="98" t="s">
        <v>76</v>
      </c>
      <c r="C173" s="98"/>
      <c r="D173" s="17">
        <v>149</v>
      </c>
      <c r="E173" s="17">
        <v>108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6">
        <f t="shared" si="25"/>
        <v>149</v>
      </c>
      <c r="O173" s="16">
        <f t="shared" si="26"/>
        <v>108</v>
      </c>
      <c r="P173" s="16">
        <f t="shared" si="27"/>
        <v>257</v>
      </c>
    </row>
    <row r="174" spans="2:16" ht="30" customHeight="1">
      <c r="B174" s="98" t="s">
        <v>79</v>
      </c>
      <c r="C174" s="98"/>
      <c r="D174" s="17">
        <v>97</v>
      </c>
      <c r="E174" s="17">
        <v>17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6">
        <f t="shared" si="25"/>
        <v>97</v>
      </c>
      <c r="O174" s="16">
        <f t="shared" si="26"/>
        <v>17</v>
      </c>
      <c r="P174" s="16">
        <f t="shared" si="27"/>
        <v>114</v>
      </c>
    </row>
    <row r="175" spans="2:16" ht="30" customHeight="1">
      <c r="B175" s="99" t="s">
        <v>67</v>
      </c>
      <c r="C175" s="99"/>
      <c r="D175" s="16">
        <f>SUM(D159:D174)</f>
        <v>1929</v>
      </c>
      <c r="E175" s="16">
        <f t="shared" ref="E175:M175" si="28">SUM(E159:E174)</f>
        <v>757</v>
      </c>
      <c r="F175" s="16">
        <f t="shared" si="28"/>
        <v>12</v>
      </c>
      <c r="G175" s="16">
        <f t="shared" si="28"/>
        <v>5</v>
      </c>
      <c r="H175" s="16">
        <f t="shared" si="28"/>
        <v>1</v>
      </c>
      <c r="I175" s="16">
        <f t="shared" si="28"/>
        <v>0</v>
      </c>
      <c r="J175" s="16">
        <f t="shared" si="28"/>
        <v>32</v>
      </c>
      <c r="K175" s="16">
        <f t="shared" si="28"/>
        <v>4</v>
      </c>
      <c r="L175" s="16">
        <f t="shared" si="28"/>
        <v>14</v>
      </c>
      <c r="M175" s="16">
        <f t="shared" si="28"/>
        <v>2</v>
      </c>
      <c r="N175" s="16">
        <f t="shared" si="25"/>
        <v>1988</v>
      </c>
      <c r="O175" s="16">
        <f t="shared" si="26"/>
        <v>768</v>
      </c>
      <c r="P175" s="16">
        <f t="shared" si="27"/>
        <v>2756</v>
      </c>
    </row>
    <row r="176" spans="2:16" ht="30" customHeight="1">
      <c r="C176" s="21"/>
    </row>
    <row r="177" spans="2:16" ht="30" customHeight="1">
      <c r="C177" s="21"/>
    </row>
    <row r="178" spans="2:16" ht="30" customHeight="1">
      <c r="B178" s="100" t="s">
        <v>355</v>
      </c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</row>
    <row r="179" spans="2:16" ht="30" customHeight="1">
      <c r="B179" s="99" t="s">
        <v>129</v>
      </c>
      <c r="C179" s="99"/>
      <c r="D179" s="99" t="s">
        <v>130</v>
      </c>
      <c r="E179" s="99"/>
      <c r="F179" s="99" t="s">
        <v>131</v>
      </c>
      <c r="G179" s="99"/>
      <c r="H179" s="99" t="s">
        <v>132</v>
      </c>
      <c r="I179" s="99"/>
      <c r="J179" s="99" t="s">
        <v>133</v>
      </c>
      <c r="K179" s="99"/>
      <c r="L179" s="99" t="s">
        <v>134</v>
      </c>
      <c r="M179" s="99"/>
      <c r="N179" s="99" t="s">
        <v>67</v>
      </c>
      <c r="O179" s="99"/>
      <c r="P179" s="99"/>
    </row>
    <row r="180" spans="2:16" ht="30" customHeight="1">
      <c r="B180" s="99"/>
      <c r="C180" s="99"/>
      <c r="D180" s="16" t="s">
        <v>3</v>
      </c>
      <c r="E180" s="16" t="s">
        <v>4</v>
      </c>
      <c r="F180" s="16" t="s">
        <v>3</v>
      </c>
      <c r="G180" s="16" t="s">
        <v>4</v>
      </c>
      <c r="H180" s="16" t="s">
        <v>3</v>
      </c>
      <c r="I180" s="16" t="s">
        <v>4</v>
      </c>
      <c r="J180" s="16" t="s">
        <v>3</v>
      </c>
      <c r="K180" s="16" t="s">
        <v>4</v>
      </c>
      <c r="L180" s="16" t="s">
        <v>3</v>
      </c>
      <c r="M180" s="16" t="s">
        <v>4</v>
      </c>
      <c r="N180" s="16" t="s">
        <v>3</v>
      </c>
      <c r="O180" s="16" t="s">
        <v>4</v>
      </c>
      <c r="P180" s="16" t="s">
        <v>5</v>
      </c>
    </row>
    <row r="181" spans="2:16" ht="30" customHeight="1">
      <c r="B181" s="106" t="s">
        <v>354</v>
      </c>
      <c r="C181" s="17" t="s">
        <v>135</v>
      </c>
      <c r="D181" s="17">
        <v>2351</v>
      </c>
      <c r="E181" s="17">
        <v>3811</v>
      </c>
      <c r="F181" s="17">
        <v>14</v>
      </c>
      <c r="G181" s="17">
        <v>14</v>
      </c>
      <c r="H181" s="17">
        <v>0</v>
      </c>
      <c r="I181" s="17">
        <v>4</v>
      </c>
      <c r="J181" s="17">
        <v>10</v>
      </c>
      <c r="K181" s="17">
        <v>10</v>
      </c>
      <c r="L181" s="17">
        <v>0</v>
      </c>
      <c r="M181" s="17">
        <v>0</v>
      </c>
      <c r="N181" s="16">
        <f>D181+F181+H181+J181+L181</f>
        <v>2375</v>
      </c>
      <c r="O181" s="16">
        <f>E181+G181+I181+K181+M181</f>
        <v>3839</v>
      </c>
      <c r="P181" s="16">
        <f>N181+O181</f>
        <v>6214</v>
      </c>
    </row>
    <row r="182" spans="2:16" ht="30" customHeight="1">
      <c r="B182" s="106"/>
      <c r="C182" s="17" t="s">
        <v>136</v>
      </c>
      <c r="D182" s="17">
        <v>1328</v>
      </c>
      <c r="E182" s="17">
        <v>3866</v>
      </c>
      <c r="F182" s="17">
        <v>3</v>
      </c>
      <c r="G182" s="17">
        <v>7</v>
      </c>
      <c r="H182" s="17">
        <v>2</v>
      </c>
      <c r="I182" s="17">
        <v>0</v>
      </c>
      <c r="J182" s="17">
        <v>12</v>
      </c>
      <c r="K182" s="17">
        <v>4</v>
      </c>
      <c r="L182" s="17">
        <v>0</v>
      </c>
      <c r="M182" s="17">
        <v>1</v>
      </c>
      <c r="N182" s="16">
        <f t="shared" ref="N182:N220" si="29">D182+F182+H182+J182+L182</f>
        <v>1345</v>
      </c>
      <c r="O182" s="16">
        <f t="shared" ref="O182:O220" si="30">E182+G182+I182+K182+M182</f>
        <v>3878</v>
      </c>
      <c r="P182" s="16">
        <f t="shared" ref="P182:P220" si="31">N182+O182</f>
        <v>5223</v>
      </c>
    </row>
    <row r="183" spans="2:16" ht="30" customHeight="1">
      <c r="B183" s="106"/>
      <c r="C183" s="17" t="s">
        <v>137</v>
      </c>
      <c r="D183" s="17">
        <v>373</v>
      </c>
      <c r="E183" s="17">
        <v>1366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12</v>
      </c>
      <c r="L183" s="17">
        <v>0</v>
      </c>
      <c r="M183" s="17">
        <v>0</v>
      </c>
      <c r="N183" s="16">
        <f t="shared" si="29"/>
        <v>373</v>
      </c>
      <c r="O183" s="16">
        <f t="shared" si="30"/>
        <v>1378</v>
      </c>
      <c r="P183" s="16">
        <f t="shared" si="31"/>
        <v>1751</v>
      </c>
    </row>
    <row r="184" spans="2:16" ht="30" customHeight="1">
      <c r="B184" s="106"/>
      <c r="C184" s="17" t="s">
        <v>140</v>
      </c>
      <c r="D184" s="17">
        <v>971</v>
      </c>
      <c r="E184" s="17">
        <v>1176</v>
      </c>
      <c r="F184" s="17">
        <v>0</v>
      </c>
      <c r="G184" s="17">
        <v>0</v>
      </c>
      <c r="H184" s="17">
        <v>0</v>
      </c>
      <c r="I184" s="17">
        <v>0</v>
      </c>
      <c r="J184" s="17">
        <v>1</v>
      </c>
      <c r="K184" s="17">
        <v>1</v>
      </c>
      <c r="L184" s="17">
        <v>0</v>
      </c>
      <c r="M184" s="17">
        <v>0</v>
      </c>
      <c r="N184" s="16">
        <f t="shared" si="29"/>
        <v>972</v>
      </c>
      <c r="O184" s="16">
        <f t="shared" si="30"/>
        <v>1177</v>
      </c>
      <c r="P184" s="16">
        <f t="shared" si="31"/>
        <v>2149</v>
      </c>
    </row>
    <row r="185" spans="2:16" ht="30" customHeight="1">
      <c r="B185" s="106"/>
      <c r="C185" s="17" t="s">
        <v>141</v>
      </c>
      <c r="D185" s="17">
        <v>699</v>
      </c>
      <c r="E185" s="17">
        <v>687</v>
      </c>
      <c r="F185" s="17">
        <v>2</v>
      </c>
      <c r="G185" s="17">
        <v>0</v>
      </c>
      <c r="H185" s="17">
        <v>0</v>
      </c>
      <c r="I185" s="17">
        <v>0</v>
      </c>
      <c r="J185" s="17">
        <v>12</v>
      </c>
      <c r="K185" s="17">
        <v>0</v>
      </c>
      <c r="L185" s="17">
        <v>0</v>
      </c>
      <c r="M185" s="17">
        <v>0</v>
      </c>
      <c r="N185" s="16">
        <f t="shared" si="29"/>
        <v>713</v>
      </c>
      <c r="O185" s="16">
        <f t="shared" si="30"/>
        <v>687</v>
      </c>
      <c r="P185" s="16">
        <f t="shared" si="31"/>
        <v>1400</v>
      </c>
    </row>
    <row r="186" spans="2:16" ht="30" customHeight="1">
      <c r="B186" s="106"/>
      <c r="C186" s="17" t="s">
        <v>143</v>
      </c>
      <c r="D186" s="17">
        <v>344</v>
      </c>
      <c r="E186" s="17">
        <v>1033</v>
      </c>
      <c r="F186" s="17">
        <v>1</v>
      </c>
      <c r="G186" s="17">
        <v>0</v>
      </c>
      <c r="H186" s="17">
        <v>0</v>
      </c>
      <c r="I186" s="17">
        <v>0</v>
      </c>
      <c r="J186" s="17">
        <v>5</v>
      </c>
      <c r="K186" s="17">
        <v>1</v>
      </c>
      <c r="L186" s="17">
        <v>0</v>
      </c>
      <c r="M186" s="17">
        <v>0</v>
      </c>
      <c r="N186" s="16">
        <f t="shared" si="29"/>
        <v>350</v>
      </c>
      <c r="O186" s="16">
        <f t="shared" si="30"/>
        <v>1034</v>
      </c>
      <c r="P186" s="16">
        <f t="shared" si="31"/>
        <v>1384</v>
      </c>
    </row>
    <row r="187" spans="2:16" ht="30" customHeight="1">
      <c r="B187" s="106"/>
      <c r="C187" s="17" t="s">
        <v>142</v>
      </c>
      <c r="D187" s="17">
        <v>549</v>
      </c>
      <c r="E187" s="17">
        <v>746</v>
      </c>
      <c r="F187" s="17">
        <v>0</v>
      </c>
      <c r="G187" s="17">
        <v>0</v>
      </c>
      <c r="H187" s="17">
        <v>0</v>
      </c>
      <c r="I187" s="17">
        <v>0</v>
      </c>
      <c r="J187" s="17">
        <v>1</v>
      </c>
      <c r="K187" s="17">
        <v>1</v>
      </c>
      <c r="L187" s="17">
        <v>0</v>
      </c>
      <c r="M187" s="17">
        <v>0</v>
      </c>
      <c r="N187" s="16">
        <f t="shared" si="29"/>
        <v>550</v>
      </c>
      <c r="O187" s="16">
        <f t="shared" si="30"/>
        <v>747</v>
      </c>
      <c r="P187" s="16">
        <f t="shared" si="31"/>
        <v>1297</v>
      </c>
    </row>
    <row r="188" spans="2:16" ht="30" customHeight="1">
      <c r="B188" s="106"/>
      <c r="C188" s="18" t="s">
        <v>67</v>
      </c>
      <c r="D188" s="18">
        <f>SUM(D181:D187)</f>
        <v>6615</v>
      </c>
      <c r="E188" s="18">
        <f t="shared" ref="E188:M188" si="32">SUM(E181:E187)</f>
        <v>12685</v>
      </c>
      <c r="F188" s="18">
        <f t="shared" si="32"/>
        <v>20</v>
      </c>
      <c r="G188" s="18">
        <f t="shared" si="32"/>
        <v>21</v>
      </c>
      <c r="H188" s="18">
        <f t="shared" si="32"/>
        <v>2</v>
      </c>
      <c r="I188" s="18">
        <f t="shared" si="32"/>
        <v>4</v>
      </c>
      <c r="J188" s="18">
        <f t="shared" si="32"/>
        <v>41</v>
      </c>
      <c r="K188" s="18">
        <f t="shared" si="32"/>
        <v>29</v>
      </c>
      <c r="L188" s="18">
        <f t="shared" si="32"/>
        <v>0</v>
      </c>
      <c r="M188" s="18">
        <f t="shared" si="32"/>
        <v>1</v>
      </c>
      <c r="N188" s="16">
        <f t="shared" si="29"/>
        <v>6678</v>
      </c>
      <c r="O188" s="16">
        <f t="shared" si="30"/>
        <v>12740</v>
      </c>
      <c r="P188" s="16">
        <f t="shared" si="31"/>
        <v>19418</v>
      </c>
    </row>
    <row r="189" spans="2:16" ht="30" customHeight="1">
      <c r="B189" s="106" t="s">
        <v>348</v>
      </c>
      <c r="C189" s="17" t="s">
        <v>188</v>
      </c>
      <c r="D189" s="17">
        <v>65</v>
      </c>
      <c r="E189" s="17">
        <v>248</v>
      </c>
      <c r="F189" s="17">
        <v>0</v>
      </c>
      <c r="G189" s="17">
        <v>0</v>
      </c>
      <c r="H189" s="17">
        <v>1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6">
        <f t="shared" si="29"/>
        <v>66</v>
      </c>
      <c r="O189" s="16">
        <f t="shared" si="30"/>
        <v>248</v>
      </c>
      <c r="P189" s="16">
        <f t="shared" si="31"/>
        <v>314</v>
      </c>
    </row>
    <row r="190" spans="2:16" ht="30" customHeight="1">
      <c r="B190" s="106"/>
      <c r="C190" s="17" t="s">
        <v>189</v>
      </c>
      <c r="D190" s="17">
        <v>45</v>
      </c>
      <c r="E190" s="17">
        <v>219</v>
      </c>
      <c r="F190" s="17">
        <v>0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6">
        <f t="shared" si="29"/>
        <v>45</v>
      </c>
      <c r="O190" s="16">
        <f t="shared" si="30"/>
        <v>220</v>
      </c>
      <c r="P190" s="16">
        <f t="shared" si="31"/>
        <v>265</v>
      </c>
    </row>
    <row r="191" spans="2:16" ht="30" customHeight="1">
      <c r="B191" s="106"/>
      <c r="C191" s="17" t="s">
        <v>190</v>
      </c>
      <c r="D191" s="17">
        <v>23</v>
      </c>
      <c r="E191" s="17">
        <v>102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2</v>
      </c>
      <c r="L191" s="17">
        <v>0</v>
      </c>
      <c r="M191" s="17">
        <v>0</v>
      </c>
      <c r="N191" s="16">
        <f t="shared" si="29"/>
        <v>23</v>
      </c>
      <c r="O191" s="16">
        <f t="shared" si="30"/>
        <v>104</v>
      </c>
      <c r="P191" s="16">
        <f t="shared" si="31"/>
        <v>127</v>
      </c>
    </row>
    <row r="192" spans="2:16" ht="30" customHeight="1">
      <c r="B192" s="106"/>
      <c r="C192" s="18" t="s">
        <v>67</v>
      </c>
      <c r="D192" s="18">
        <f>SUM(D189:D191)</f>
        <v>133</v>
      </c>
      <c r="E192" s="18">
        <f t="shared" ref="E192:M192" si="33">SUM(E189:E191)</f>
        <v>569</v>
      </c>
      <c r="F192" s="18">
        <f t="shared" si="33"/>
        <v>0</v>
      </c>
      <c r="G192" s="18">
        <f t="shared" si="33"/>
        <v>1</v>
      </c>
      <c r="H192" s="18">
        <f t="shared" si="33"/>
        <v>1</v>
      </c>
      <c r="I192" s="18">
        <f t="shared" si="33"/>
        <v>0</v>
      </c>
      <c r="J192" s="18">
        <f t="shared" si="33"/>
        <v>0</v>
      </c>
      <c r="K192" s="18">
        <f t="shared" si="33"/>
        <v>2</v>
      </c>
      <c r="L192" s="18">
        <f t="shared" si="33"/>
        <v>0</v>
      </c>
      <c r="M192" s="18">
        <f t="shared" si="33"/>
        <v>0</v>
      </c>
      <c r="N192" s="16">
        <f t="shared" si="29"/>
        <v>134</v>
      </c>
      <c r="O192" s="16">
        <f t="shared" si="30"/>
        <v>572</v>
      </c>
      <c r="P192" s="16">
        <f t="shared" si="31"/>
        <v>706</v>
      </c>
    </row>
    <row r="193" spans="2:16" ht="30" customHeight="1">
      <c r="B193" s="110" t="s">
        <v>342</v>
      </c>
      <c r="C193" s="110"/>
      <c r="D193" s="24">
        <f>D188+D192</f>
        <v>6748</v>
      </c>
      <c r="E193" s="24">
        <f t="shared" ref="E193:M193" si="34">E188+E192</f>
        <v>13254</v>
      </c>
      <c r="F193" s="24">
        <f t="shared" si="34"/>
        <v>20</v>
      </c>
      <c r="G193" s="24">
        <f t="shared" si="34"/>
        <v>22</v>
      </c>
      <c r="H193" s="24">
        <f t="shared" si="34"/>
        <v>3</v>
      </c>
      <c r="I193" s="24">
        <f t="shared" si="34"/>
        <v>4</v>
      </c>
      <c r="J193" s="24">
        <f t="shared" si="34"/>
        <v>41</v>
      </c>
      <c r="K193" s="24">
        <f t="shared" si="34"/>
        <v>31</v>
      </c>
      <c r="L193" s="24">
        <f t="shared" si="34"/>
        <v>0</v>
      </c>
      <c r="M193" s="24">
        <f t="shared" si="34"/>
        <v>1</v>
      </c>
      <c r="N193" s="23">
        <f t="shared" si="29"/>
        <v>6812</v>
      </c>
      <c r="O193" s="23">
        <f t="shared" si="30"/>
        <v>13312</v>
      </c>
      <c r="P193" s="23">
        <f t="shared" si="31"/>
        <v>20124</v>
      </c>
    </row>
    <row r="194" spans="2:16" ht="30" customHeight="1">
      <c r="B194" s="98" t="s">
        <v>147</v>
      </c>
      <c r="C194" s="98"/>
      <c r="D194" s="17">
        <v>680</v>
      </c>
      <c r="E194" s="17">
        <v>4181</v>
      </c>
      <c r="F194" s="17">
        <v>3</v>
      </c>
      <c r="G194" s="17">
        <v>7</v>
      </c>
      <c r="H194" s="17">
        <v>0</v>
      </c>
      <c r="I194" s="17">
        <v>0</v>
      </c>
      <c r="J194" s="17">
        <v>1</v>
      </c>
      <c r="K194" s="17">
        <v>6</v>
      </c>
      <c r="L194" s="17">
        <v>0</v>
      </c>
      <c r="M194" s="17">
        <v>0</v>
      </c>
      <c r="N194" s="16">
        <f t="shared" si="29"/>
        <v>684</v>
      </c>
      <c r="O194" s="16">
        <f t="shared" si="30"/>
        <v>4194</v>
      </c>
      <c r="P194" s="16">
        <f t="shared" si="31"/>
        <v>4878</v>
      </c>
    </row>
    <row r="195" spans="2:16" ht="30" customHeight="1">
      <c r="B195" s="98" t="s">
        <v>178</v>
      </c>
      <c r="C195" s="98"/>
      <c r="D195" s="17">
        <v>855</v>
      </c>
      <c r="E195" s="17">
        <v>241</v>
      </c>
      <c r="F195" s="17">
        <v>4</v>
      </c>
      <c r="G195" s="17">
        <v>0</v>
      </c>
      <c r="H195" s="17">
        <v>1</v>
      </c>
      <c r="I195" s="17">
        <v>0</v>
      </c>
      <c r="J195" s="17">
        <v>29</v>
      </c>
      <c r="K195" s="17">
        <v>1</v>
      </c>
      <c r="L195" s="17">
        <v>0</v>
      </c>
      <c r="M195" s="17">
        <v>0</v>
      </c>
      <c r="N195" s="16">
        <f t="shared" si="29"/>
        <v>889</v>
      </c>
      <c r="O195" s="16">
        <f t="shared" si="30"/>
        <v>242</v>
      </c>
      <c r="P195" s="16">
        <f t="shared" si="31"/>
        <v>1131</v>
      </c>
    </row>
    <row r="196" spans="2:16" ht="30" customHeight="1">
      <c r="B196" s="98" t="s">
        <v>73</v>
      </c>
      <c r="C196" s="98"/>
      <c r="D196" s="17">
        <v>723</v>
      </c>
      <c r="E196" s="17">
        <v>261</v>
      </c>
      <c r="F196" s="17">
        <v>3</v>
      </c>
      <c r="G196" s="17">
        <v>2</v>
      </c>
      <c r="H196" s="17">
        <v>3</v>
      </c>
      <c r="I196" s="17">
        <v>0</v>
      </c>
      <c r="J196" s="17">
        <v>70</v>
      </c>
      <c r="K196" s="17">
        <v>0</v>
      </c>
      <c r="L196" s="17">
        <v>0</v>
      </c>
      <c r="M196" s="17">
        <v>0</v>
      </c>
      <c r="N196" s="16">
        <f t="shared" si="29"/>
        <v>799</v>
      </c>
      <c r="O196" s="16">
        <f t="shared" si="30"/>
        <v>263</v>
      </c>
      <c r="P196" s="16">
        <f t="shared" si="31"/>
        <v>1062</v>
      </c>
    </row>
    <row r="197" spans="2:16" ht="30" customHeight="1">
      <c r="B197" s="98" t="s">
        <v>23</v>
      </c>
      <c r="C197" s="98"/>
      <c r="D197" s="17">
        <v>336</v>
      </c>
      <c r="E197" s="17">
        <v>29</v>
      </c>
      <c r="F197" s="17">
        <v>7</v>
      </c>
      <c r="G197" s="17">
        <v>2</v>
      </c>
      <c r="H197" s="17">
        <v>0</v>
      </c>
      <c r="I197" s="17">
        <v>0</v>
      </c>
      <c r="J197" s="17">
        <v>3</v>
      </c>
      <c r="K197" s="17">
        <v>0</v>
      </c>
      <c r="L197" s="17">
        <v>0</v>
      </c>
      <c r="M197" s="17">
        <v>0</v>
      </c>
      <c r="N197" s="16">
        <f t="shared" si="29"/>
        <v>346</v>
      </c>
      <c r="O197" s="16">
        <f t="shared" si="30"/>
        <v>31</v>
      </c>
      <c r="P197" s="16">
        <f t="shared" si="31"/>
        <v>377</v>
      </c>
    </row>
    <row r="198" spans="2:16" ht="30" customHeight="1">
      <c r="B198" s="98" t="s">
        <v>179</v>
      </c>
      <c r="C198" s="98"/>
      <c r="D198" s="17">
        <v>95</v>
      </c>
      <c r="E198" s="17">
        <v>42</v>
      </c>
      <c r="F198" s="17">
        <v>1</v>
      </c>
      <c r="G198" s="17">
        <v>0</v>
      </c>
      <c r="H198" s="17">
        <v>0</v>
      </c>
      <c r="I198" s="17">
        <v>0</v>
      </c>
      <c r="J198" s="17">
        <v>10</v>
      </c>
      <c r="K198" s="17">
        <v>0</v>
      </c>
      <c r="L198" s="17">
        <v>0</v>
      </c>
      <c r="M198" s="17">
        <v>0</v>
      </c>
      <c r="N198" s="16">
        <f t="shared" si="29"/>
        <v>106</v>
      </c>
      <c r="O198" s="16">
        <f t="shared" si="30"/>
        <v>42</v>
      </c>
      <c r="P198" s="16">
        <f t="shared" si="31"/>
        <v>148</v>
      </c>
    </row>
    <row r="199" spans="2:16" ht="30" customHeight="1">
      <c r="B199" s="98" t="s">
        <v>180</v>
      </c>
      <c r="C199" s="98"/>
      <c r="D199" s="17">
        <v>265</v>
      </c>
      <c r="E199" s="17">
        <v>34</v>
      </c>
      <c r="F199" s="17">
        <v>0</v>
      </c>
      <c r="G199" s="17">
        <v>0</v>
      </c>
      <c r="H199" s="17">
        <v>0</v>
      </c>
      <c r="I199" s="17">
        <v>0</v>
      </c>
      <c r="J199" s="17">
        <v>2</v>
      </c>
      <c r="K199" s="17">
        <v>0</v>
      </c>
      <c r="L199" s="17">
        <v>0</v>
      </c>
      <c r="M199" s="17">
        <v>0</v>
      </c>
      <c r="N199" s="16">
        <f t="shared" si="29"/>
        <v>267</v>
      </c>
      <c r="O199" s="16">
        <f t="shared" si="30"/>
        <v>34</v>
      </c>
      <c r="P199" s="16">
        <f t="shared" si="31"/>
        <v>301</v>
      </c>
    </row>
    <row r="200" spans="2:16" ht="30" customHeight="1">
      <c r="B200" s="98" t="s">
        <v>181</v>
      </c>
      <c r="C200" s="98"/>
      <c r="D200" s="17">
        <v>175</v>
      </c>
      <c r="E200" s="17">
        <v>239</v>
      </c>
      <c r="F200" s="17">
        <v>1</v>
      </c>
      <c r="G200" s="17">
        <v>1</v>
      </c>
      <c r="H200" s="17">
        <v>0</v>
      </c>
      <c r="I200" s="17">
        <v>0</v>
      </c>
      <c r="J200" s="17">
        <v>2</v>
      </c>
      <c r="K200" s="17">
        <v>0</v>
      </c>
      <c r="L200" s="17">
        <v>0</v>
      </c>
      <c r="M200" s="17">
        <v>0</v>
      </c>
      <c r="N200" s="16">
        <f t="shared" si="29"/>
        <v>178</v>
      </c>
      <c r="O200" s="16">
        <f t="shared" si="30"/>
        <v>240</v>
      </c>
      <c r="P200" s="16">
        <f t="shared" si="31"/>
        <v>418</v>
      </c>
    </row>
    <row r="201" spans="2:16" ht="30" customHeight="1">
      <c r="B201" s="98" t="s">
        <v>182</v>
      </c>
      <c r="C201" s="98"/>
      <c r="D201" s="17">
        <v>605</v>
      </c>
      <c r="E201" s="17">
        <v>622</v>
      </c>
      <c r="F201" s="17">
        <v>0</v>
      </c>
      <c r="G201" s="17">
        <v>0</v>
      </c>
      <c r="H201" s="17">
        <v>1</v>
      </c>
      <c r="I201" s="17">
        <v>0</v>
      </c>
      <c r="J201" s="17">
        <v>30</v>
      </c>
      <c r="K201" s="17">
        <v>2</v>
      </c>
      <c r="L201" s="17">
        <v>0</v>
      </c>
      <c r="M201" s="17">
        <v>0</v>
      </c>
      <c r="N201" s="16">
        <f t="shared" si="29"/>
        <v>636</v>
      </c>
      <c r="O201" s="16">
        <f t="shared" si="30"/>
        <v>624</v>
      </c>
      <c r="P201" s="16">
        <f t="shared" si="31"/>
        <v>1260</v>
      </c>
    </row>
    <row r="202" spans="2:16" ht="30" customHeight="1">
      <c r="B202" s="98" t="s">
        <v>183</v>
      </c>
      <c r="C202" s="98"/>
      <c r="D202" s="17">
        <v>781</v>
      </c>
      <c r="E202" s="17">
        <v>929</v>
      </c>
      <c r="F202" s="17">
        <v>0</v>
      </c>
      <c r="G202" s="17">
        <v>0</v>
      </c>
      <c r="H202" s="17">
        <v>0</v>
      </c>
      <c r="I202" s="17">
        <v>0</v>
      </c>
      <c r="J202" s="17">
        <v>3</v>
      </c>
      <c r="K202" s="17">
        <v>1</v>
      </c>
      <c r="L202" s="17">
        <v>0</v>
      </c>
      <c r="M202" s="17">
        <v>1</v>
      </c>
      <c r="N202" s="16">
        <f t="shared" si="29"/>
        <v>784</v>
      </c>
      <c r="O202" s="16">
        <f t="shared" si="30"/>
        <v>931</v>
      </c>
      <c r="P202" s="16">
        <f t="shared" si="31"/>
        <v>1715</v>
      </c>
    </row>
    <row r="203" spans="2:16" ht="30" customHeight="1">
      <c r="B203" s="98" t="s">
        <v>72</v>
      </c>
      <c r="C203" s="98"/>
      <c r="D203" s="17">
        <v>306</v>
      </c>
      <c r="E203" s="17">
        <v>221</v>
      </c>
      <c r="F203" s="17">
        <v>2</v>
      </c>
      <c r="G203" s="17">
        <v>0</v>
      </c>
      <c r="H203" s="17">
        <v>2</v>
      </c>
      <c r="I203" s="17">
        <v>0</v>
      </c>
      <c r="J203" s="17">
        <v>16</v>
      </c>
      <c r="K203" s="17">
        <v>3</v>
      </c>
      <c r="L203" s="17">
        <v>1</v>
      </c>
      <c r="M203" s="17">
        <v>0</v>
      </c>
      <c r="N203" s="16">
        <f t="shared" si="29"/>
        <v>327</v>
      </c>
      <c r="O203" s="16">
        <f t="shared" si="30"/>
        <v>224</v>
      </c>
      <c r="P203" s="16">
        <f t="shared" si="31"/>
        <v>551</v>
      </c>
    </row>
    <row r="204" spans="2:16" ht="30" customHeight="1">
      <c r="B204" s="98" t="s">
        <v>167</v>
      </c>
      <c r="C204" s="98"/>
      <c r="D204" s="17">
        <v>736</v>
      </c>
      <c r="E204" s="17">
        <v>405</v>
      </c>
      <c r="F204" s="17">
        <v>0</v>
      </c>
      <c r="G204" s="17">
        <v>0</v>
      </c>
      <c r="H204" s="17">
        <v>11</v>
      </c>
      <c r="I204" s="17">
        <v>3</v>
      </c>
      <c r="J204" s="17">
        <v>67</v>
      </c>
      <c r="K204" s="17">
        <v>7</v>
      </c>
      <c r="L204" s="17">
        <v>1</v>
      </c>
      <c r="M204" s="17">
        <v>2</v>
      </c>
      <c r="N204" s="16">
        <f t="shared" si="29"/>
        <v>815</v>
      </c>
      <c r="O204" s="16">
        <f t="shared" si="30"/>
        <v>417</v>
      </c>
      <c r="P204" s="16">
        <f t="shared" si="31"/>
        <v>1232</v>
      </c>
    </row>
    <row r="205" spans="2:16" ht="30" customHeight="1">
      <c r="B205" s="98" t="s">
        <v>168</v>
      </c>
      <c r="C205" s="98"/>
      <c r="D205" s="17">
        <v>349</v>
      </c>
      <c r="E205" s="17">
        <v>170</v>
      </c>
      <c r="F205" s="17">
        <v>8</v>
      </c>
      <c r="G205" s="17">
        <v>2</v>
      </c>
      <c r="H205" s="17">
        <v>2</v>
      </c>
      <c r="I205" s="17">
        <v>1</v>
      </c>
      <c r="J205" s="17">
        <v>32</v>
      </c>
      <c r="K205" s="17">
        <v>10</v>
      </c>
      <c r="L205" s="17">
        <v>0</v>
      </c>
      <c r="M205" s="17">
        <v>0</v>
      </c>
      <c r="N205" s="16">
        <f t="shared" si="29"/>
        <v>391</v>
      </c>
      <c r="O205" s="16">
        <f t="shared" si="30"/>
        <v>183</v>
      </c>
      <c r="P205" s="16">
        <f t="shared" si="31"/>
        <v>574</v>
      </c>
    </row>
    <row r="206" spans="2:16" ht="30" customHeight="1">
      <c r="B206" s="98" t="s">
        <v>184</v>
      </c>
      <c r="C206" s="98"/>
      <c r="D206" s="17">
        <v>2161</v>
      </c>
      <c r="E206" s="17">
        <v>1251</v>
      </c>
      <c r="F206" s="17">
        <v>26</v>
      </c>
      <c r="G206" s="17">
        <v>11</v>
      </c>
      <c r="H206" s="17">
        <v>2</v>
      </c>
      <c r="I206" s="17">
        <v>0</v>
      </c>
      <c r="J206" s="17">
        <v>42</v>
      </c>
      <c r="K206" s="17">
        <v>9</v>
      </c>
      <c r="L206" s="17">
        <v>3</v>
      </c>
      <c r="M206" s="17">
        <v>1</v>
      </c>
      <c r="N206" s="16">
        <f t="shared" si="29"/>
        <v>2234</v>
      </c>
      <c r="O206" s="16">
        <f t="shared" si="30"/>
        <v>1272</v>
      </c>
      <c r="P206" s="16">
        <f t="shared" si="31"/>
        <v>3506</v>
      </c>
    </row>
    <row r="207" spans="2:16" ht="30" customHeight="1">
      <c r="B207" s="98" t="s">
        <v>121</v>
      </c>
      <c r="C207" s="98"/>
      <c r="D207" s="17">
        <v>121</v>
      </c>
      <c r="E207" s="17">
        <v>74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2</v>
      </c>
      <c r="L207" s="17">
        <v>1</v>
      </c>
      <c r="M207" s="17">
        <v>0</v>
      </c>
      <c r="N207" s="16">
        <f>D207+F207+H207+J207+L207</f>
        <v>123</v>
      </c>
      <c r="O207" s="16">
        <f>E207+G207+I207+K207+M207</f>
        <v>76</v>
      </c>
      <c r="P207" s="16">
        <f>N207+O207</f>
        <v>199</v>
      </c>
    </row>
    <row r="208" spans="2:16" ht="30" customHeight="1">
      <c r="B208" s="108" t="s">
        <v>356</v>
      </c>
      <c r="C208" s="108"/>
      <c r="D208" s="18">
        <f>SUM(D206:D207)</f>
        <v>2282</v>
      </c>
      <c r="E208" s="18">
        <f t="shared" ref="E208:M208" si="35">SUM(E206:E207)</f>
        <v>1325</v>
      </c>
      <c r="F208" s="18">
        <f t="shared" si="35"/>
        <v>27</v>
      </c>
      <c r="G208" s="18">
        <f t="shared" si="35"/>
        <v>11</v>
      </c>
      <c r="H208" s="18">
        <f t="shared" si="35"/>
        <v>2</v>
      </c>
      <c r="I208" s="18">
        <f t="shared" si="35"/>
        <v>0</v>
      </c>
      <c r="J208" s="18">
        <f t="shared" si="35"/>
        <v>42</v>
      </c>
      <c r="K208" s="18">
        <f t="shared" si="35"/>
        <v>11</v>
      </c>
      <c r="L208" s="18">
        <f t="shared" si="35"/>
        <v>4</v>
      </c>
      <c r="M208" s="18">
        <f t="shared" si="35"/>
        <v>1</v>
      </c>
      <c r="N208" s="16">
        <f>D208+F208+H208+J208+L208</f>
        <v>2357</v>
      </c>
      <c r="O208" s="16">
        <f>E208+G208+I208+K208+M208</f>
        <v>1348</v>
      </c>
      <c r="P208" s="16">
        <f>N208+O208</f>
        <v>3705</v>
      </c>
    </row>
    <row r="209" spans="2:16" ht="30" customHeight="1">
      <c r="B209" s="98" t="s">
        <v>185</v>
      </c>
      <c r="C209" s="98"/>
      <c r="D209" s="17">
        <v>132</v>
      </c>
      <c r="E209" s="17">
        <v>347</v>
      </c>
      <c r="F209" s="17">
        <v>2</v>
      </c>
      <c r="G209" s="17">
        <v>0</v>
      </c>
      <c r="H209" s="17">
        <v>2</v>
      </c>
      <c r="I209" s="17">
        <v>2</v>
      </c>
      <c r="J209" s="17">
        <v>28</v>
      </c>
      <c r="K209" s="17">
        <v>7</v>
      </c>
      <c r="L209" s="17">
        <v>0</v>
      </c>
      <c r="M209" s="17">
        <v>0</v>
      </c>
      <c r="N209" s="16">
        <f t="shared" si="29"/>
        <v>164</v>
      </c>
      <c r="O209" s="16">
        <f t="shared" si="30"/>
        <v>356</v>
      </c>
      <c r="P209" s="16">
        <f t="shared" si="31"/>
        <v>520</v>
      </c>
    </row>
    <row r="210" spans="2:16" ht="30" customHeight="1">
      <c r="B210" s="107" t="s">
        <v>25</v>
      </c>
      <c r="C210" s="17" t="s">
        <v>159</v>
      </c>
      <c r="D210" s="17">
        <v>555</v>
      </c>
      <c r="E210" s="17">
        <v>294</v>
      </c>
      <c r="F210" s="17">
        <v>4</v>
      </c>
      <c r="G210" s="17">
        <v>1</v>
      </c>
      <c r="H210" s="17">
        <v>0</v>
      </c>
      <c r="I210" s="17">
        <v>0</v>
      </c>
      <c r="J210" s="17">
        <v>9</v>
      </c>
      <c r="K210" s="17">
        <v>0</v>
      </c>
      <c r="L210" s="17">
        <v>0</v>
      </c>
      <c r="M210" s="17">
        <v>0</v>
      </c>
      <c r="N210" s="16">
        <f t="shared" si="29"/>
        <v>568</v>
      </c>
      <c r="O210" s="16">
        <f t="shared" si="30"/>
        <v>295</v>
      </c>
      <c r="P210" s="16">
        <f t="shared" si="31"/>
        <v>863</v>
      </c>
    </row>
    <row r="211" spans="2:16" ht="30" customHeight="1">
      <c r="B211" s="107"/>
      <c r="C211" s="17" t="s">
        <v>49</v>
      </c>
      <c r="D211" s="17">
        <v>352</v>
      </c>
      <c r="E211" s="17">
        <v>180</v>
      </c>
      <c r="F211" s="17">
        <v>0</v>
      </c>
      <c r="G211" s="17">
        <v>0</v>
      </c>
      <c r="H211" s="17">
        <v>0</v>
      </c>
      <c r="I211" s="17">
        <v>0</v>
      </c>
      <c r="J211" s="17">
        <v>3</v>
      </c>
      <c r="K211" s="17">
        <v>0</v>
      </c>
      <c r="L211" s="17">
        <v>0</v>
      </c>
      <c r="M211" s="17">
        <v>0</v>
      </c>
      <c r="N211" s="16">
        <f t="shared" si="29"/>
        <v>355</v>
      </c>
      <c r="O211" s="16">
        <f t="shared" si="30"/>
        <v>180</v>
      </c>
      <c r="P211" s="16">
        <f t="shared" si="31"/>
        <v>535</v>
      </c>
    </row>
    <row r="212" spans="2:16" ht="30" customHeight="1">
      <c r="B212" s="107"/>
      <c r="C212" s="17" t="s">
        <v>50</v>
      </c>
      <c r="D212" s="17">
        <v>431</v>
      </c>
      <c r="E212" s="17">
        <v>323</v>
      </c>
      <c r="F212" s="17">
        <v>6</v>
      </c>
      <c r="G212" s="17">
        <v>1</v>
      </c>
      <c r="H212" s="17">
        <v>0</v>
      </c>
      <c r="I212" s="17">
        <v>0</v>
      </c>
      <c r="J212" s="17">
        <v>1</v>
      </c>
      <c r="K212" s="17">
        <v>0</v>
      </c>
      <c r="L212" s="17">
        <v>1</v>
      </c>
      <c r="M212" s="17">
        <v>1</v>
      </c>
      <c r="N212" s="16">
        <f t="shared" si="29"/>
        <v>439</v>
      </c>
      <c r="O212" s="16">
        <f t="shared" si="30"/>
        <v>325</v>
      </c>
      <c r="P212" s="16">
        <f t="shared" si="31"/>
        <v>764</v>
      </c>
    </row>
    <row r="213" spans="2:16" ht="30" customHeight="1">
      <c r="B213" s="107"/>
      <c r="C213" s="17" t="s">
        <v>160</v>
      </c>
      <c r="D213" s="17">
        <v>197</v>
      </c>
      <c r="E213" s="17">
        <v>110</v>
      </c>
      <c r="F213" s="17">
        <v>0</v>
      </c>
      <c r="G213" s="17">
        <v>0</v>
      </c>
      <c r="H213" s="17">
        <v>1</v>
      </c>
      <c r="I213" s="17">
        <v>0</v>
      </c>
      <c r="J213" s="17">
        <v>19</v>
      </c>
      <c r="K213" s="17">
        <v>0</v>
      </c>
      <c r="L213" s="17">
        <v>0</v>
      </c>
      <c r="M213" s="17">
        <v>0</v>
      </c>
      <c r="N213" s="16">
        <f t="shared" si="29"/>
        <v>217</v>
      </c>
      <c r="O213" s="16">
        <f t="shared" si="30"/>
        <v>110</v>
      </c>
      <c r="P213" s="16">
        <f t="shared" si="31"/>
        <v>327</v>
      </c>
    </row>
    <row r="214" spans="2:16" ht="30" customHeight="1">
      <c r="B214" s="107"/>
      <c r="C214" s="17" t="s">
        <v>51</v>
      </c>
      <c r="D214" s="17">
        <v>82</v>
      </c>
      <c r="E214" s="17">
        <v>103</v>
      </c>
      <c r="F214" s="17">
        <v>1</v>
      </c>
      <c r="G214" s="17">
        <v>0</v>
      </c>
      <c r="H214" s="17">
        <v>0</v>
      </c>
      <c r="I214" s="17">
        <v>0</v>
      </c>
      <c r="J214" s="17">
        <v>1</v>
      </c>
      <c r="K214" s="17">
        <v>0</v>
      </c>
      <c r="L214" s="17">
        <v>0</v>
      </c>
      <c r="M214" s="17">
        <v>0</v>
      </c>
      <c r="N214" s="16">
        <f t="shared" si="29"/>
        <v>84</v>
      </c>
      <c r="O214" s="16">
        <f t="shared" si="30"/>
        <v>103</v>
      </c>
      <c r="P214" s="16">
        <f t="shared" si="31"/>
        <v>187</v>
      </c>
    </row>
    <row r="215" spans="2:16" ht="30" customHeight="1">
      <c r="B215" s="107"/>
      <c r="C215" s="17" t="s">
        <v>161</v>
      </c>
      <c r="D215" s="17">
        <v>161</v>
      </c>
      <c r="E215" s="17">
        <v>436</v>
      </c>
      <c r="F215" s="17">
        <v>4</v>
      </c>
      <c r="G215" s="17">
        <v>3</v>
      </c>
      <c r="H215" s="17">
        <v>4</v>
      </c>
      <c r="I215" s="17">
        <v>0</v>
      </c>
      <c r="J215" s="17">
        <v>31</v>
      </c>
      <c r="K215" s="17">
        <v>4</v>
      </c>
      <c r="L215" s="17">
        <v>1</v>
      </c>
      <c r="M215" s="17">
        <v>0</v>
      </c>
      <c r="N215" s="16">
        <f t="shared" si="29"/>
        <v>201</v>
      </c>
      <c r="O215" s="16">
        <f t="shared" si="30"/>
        <v>443</v>
      </c>
      <c r="P215" s="16">
        <f t="shared" si="31"/>
        <v>644</v>
      </c>
    </row>
    <row r="216" spans="2:16" ht="30" customHeight="1">
      <c r="B216" s="107"/>
      <c r="C216" s="18" t="s">
        <v>67</v>
      </c>
      <c r="D216" s="18">
        <f>SUM(D210:D215)</f>
        <v>1778</v>
      </c>
      <c r="E216" s="18">
        <f t="shared" ref="E216:M216" si="36">SUM(E210:E215)</f>
        <v>1446</v>
      </c>
      <c r="F216" s="18">
        <f t="shared" si="36"/>
        <v>15</v>
      </c>
      <c r="G216" s="18">
        <f t="shared" si="36"/>
        <v>5</v>
      </c>
      <c r="H216" s="18">
        <f t="shared" si="36"/>
        <v>5</v>
      </c>
      <c r="I216" s="18">
        <f t="shared" si="36"/>
        <v>0</v>
      </c>
      <c r="J216" s="18">
        <f t="shared" si="36"/>
        <v>64</v>
      </c>
      <c r="K216" s="18">
        <f t="shared" si="36"/>
        <v>4</v>
      </c>
      <c r="L216" s="18">
        <f t="shared" si="36"/>
        <v>2</v>
      </c>
      <c r="M216" s="18">
        <f t="shared" si="36"/>
        <v>1</v>
      </c>
      <c r="N216" s="16">
        <f t="shared" si="29"/>
        <v>1864</v>
      </c>
      <c r="O216" s="16">
        <f t="shared" si="30"/>
        <v>1456</v>
      </c>
      <c r="P216" s="16">
        <f t="shared" si="31"/>
        <v>3320</v>
      </c>
    </row>
    <row r="217" spans="2:16" ht="30" customHeight="1">
      <c r="B217" s="98" t="s">
        <v>186</v>
      </c>
      <c r="C217" s="98"/>
      <c r="D217" s="17">
        <v>179</v>
      </c>
      <c r="E217" s="17">
        <v>98</v>
      </c>
      <c r="F217" s="17">
        <v>3</v>
      </c>
      <c r="G217" s="17">
        <v>1</v>
      </c>
      <c r="H217" s="17">
        <v>0</v>
      </c>
      <c r="I217" s="17">
        <v>0</v>
      </c>
      <c r="J217" s="17">
        <v>24</v>
      </c>
      <c r="K217" s="17">
        <v>2</v>
      </c>
      <c r="L217" s="17">
        <v>0</v>
      </c>
      <c r="M217" s="17">
        <v>0</v>
      </c>
      <c r="N217" s="16">
        <f t="shared" si="29"/>
        <v>206</v>
      </c>
      <c r="O217" s="16">
        <f t="shared" si="30"/>
        <v>101</v>
      </c>
      <c r="P217" s="16">
        <f t="shared" si="31"/>
        <v>307</v>
      </c>
    </row>
    <row r="218" spans="2:16" ht="30" customHeight="1">
      <c r="B218" s="98" t="s">
        <v>187</v>
      </c>
      <c r="C218" s="98"/>
      <c r="D218" s="17">
        <v>358</v>
      </c>
      <c r="E218" s="17">
        <v>114</v>
      </c>
      <c r="F218" s="17">
        <v>3</v>
      </c>
      <c r="G218" s="17">
        <v>0</v>
      </c>
      <c r="H218" s="17">
        <v>0</v>
      </c>
      <c r="I218" s="17">
        <v>0</v>
      </c>
      <c r="J218" s="17">
        <v>1</v>
      </c>
      <c r="K218" s="17">
        <v>1</v>
      </c>
      <c r="L218" s="17">
        <v>0</v>
      </c>
      <c r="M218" s="17">
        <v>0</v>
      </c>
      <c r="N218" s="16">
        <f t="shared" si="29"/>
        <v>362</v>
      </c>
      <c r="O218" s="16">
        <f t="shared" si="30"/>
        <v>115</v>
      </c>
      <c r="P218" s="16">
        <f t="shared" si="31"/>
        <v>477</v>
      </c>
    </row>
    <row r="219" spans="2:16" ht="30" customHeight="1">
      <c r="B219" s="98" t="s">
        <v>35</v>
      </c>
      <c r="C219" s="98"/>
      <c r="D219" s="17">
        <v>229</v>
      </c>
      <c r="E219" s="17">
        <v>121</v>
      </c>
      <c r="F219" s="17">
        <v>0</v>
      </c>
      <c r="G219" s="17">
        <v>0</v>
      </c>
      <c r="H219" s="17">
        <v>1</v>
      </c>
      <c r="I219" s="17">
        <v>0</v>
      </c>
      <c r="J219" s="17">
        <v>1</v>
      </c>
      <c r="K219" s="17">
        <v>0</v>
      </c>
      <c r="L219" s="17">
        <v>0</v>
      </c>
      <c r="M219" s="17">
        <v>0</v>
      </c>
      <c r="N219" s="16">
        <f t="shared" si="29"/>
        <v>231</v>
      </c>
      <c r="O219" s="16">
        <f t="shared" si="30"/>
        <v>121</v>
      </c>
      <c r="P219" s="16">
        <f t="shared" si="31"/>
        <v>352</v>
      </c>
    </row>
    <row r="220" spans="2:16" ht="30" customHeight="1">
      <c r="B220" s="99" t="s">
        <v>67</v>
      </c>
      <c r="C220" s="99"/>
      <c r="D220" s="16">
        <f>D193+D194+D195+D196+D197+D198+D199+D200+D201+D202+D203+D204+D205+D208+D209+D216+D217+D218+D219</f>
        <v>17612</v>
      </c>
      <c r="E220" s="16">
        <f t="shared" ref="E220:M220" si="37">E193+E194+E195+E196+E197+E198+E199+E200+E201+E202+E203+E204+E205+E208+E209+E216+E217+E218+E219</f>
        <v>24079</v>
      </c>
      <c r="F220" s="16">
        <f t="shared" si="37"/>
        <v>99</v>
      </c>
      <c r="G220" s="16">
        <f t="shared" si="37"/>
        <v>53</v>
      </c>
      <c r="H220" s="16">
        <f t="shared" si="37"/>
        <v>33</v>
      </c>
      <c r="I220" s="16">
        <f t="shared" si="37"/>
        <v>10</v>
      </c>
      <c r="J220" s="16">
        <f t="shared" si="37"/>
        <v>466</v>
      </c>
      <c r="K220" s="16">
        <f t="shared" si="37"/>
        <v>86</v>
      </c>
      <c r="L220" s="16">
        <f t="shared" si="37"/>
        <v>8</v>
      </c>
      <c r="M220" s="16">
        <f t="shared" si="37"/>
        <v>6</v>
      </c>
      <c r="N220" s="16">
        <f t="shared" si="29"/>
        <v>18218</v>
      </c>
      <c r="O220" s="16">
        <f t="shared" si="30"/>
        <v>24234</v>
      </c>
      <c r="P220" s="16">
        <f t="shared" si="31"/>
        <v>42452</v>
      </c>
    </row>
    <row r="222" spans="2:16" ht="30" customHeight="1">
      <c r="C222" s="21"/>
    </row>
    <row r="223" spans="2:16" ht="30" customHeight="1">
      <c r="B223" s="100" t="s">
        <v>357</v>
      </c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</row>
    <row r="224" spans="2:16" ht="30" customHeight="1">
      <c r="B224" s="99" t="s">
        <v>129</v>
      </c>
      <c r="C224" s="99"/>
      <c r="D224" s="99" t="s">
        <v>130</v>
      </c>
      <c r="E224" s="99"/>
      <c r="F224" s="99" t="s">
        <v>131</v>
      </c>
      <c r="G224" s="99"/>
      <c r="H224" s="99" t="s">
        <v>132</v>
      </c>
      <c r="I224" s="99"/>
      <c r="J224" s="99" t="s">
        <v>133</v>
      </c>
      <c r="K224" s="99"/>
      <c r="L224" s="99" t="s">
        <v>134</v>
      </c>
      <c r="M224" s="99"/>
      <c r="N224" s="99" t="s">
        <v>67</v>
      </c>
      <c r="O224" s="99"/>
      <c r="P224" s="99"/>
    </row>
    <row r="225" spans="2:16" ht="30" customHeight="1">
      <c r="B225" s="99"/>
      <c r="C225" s="99"/>
      <c r="D225" s="16" t="s">
        <v>3</v>
      </c>
      <c r="E225" s="16" t="s">
        <v>4</v>
      </c>
      <c r="F225" s="16" t="s">
        <v>3</v>
      </c>
      <c r="G225" s="16" t="s">
        <v>4</v>
      </c>
      <c r="H225" s="16" t="s">
        <v>3</v>
      </c>
      <c r="I225" s="16" t="s">
        <v>4</v>
      </c>
      <c r="J225" s="16" t="s">
        <v>3</v>
      </c>
      <c r="K225" s="16" t="s">
        <v>4</v>
      </c>
      <c r="L225" s="16" t="s">
        <v>3</v>
      </c>
      <c r="M225" s="16" t="s">
        <v>4</v>
      </c>
      <c r="N225" s="16" t="s">
        <v>3</v>
      </c>
      <c r="O225" s="16" t="s">
        <v>4</v>
      </c>
      <c r="P225" s="16" t="s">
        <v>5</v>
      </c>
    </row>
    <row r="226" spans="2:16" ht="30" customHeight="1">
      <c r="B226" s="109" t="s">
        <v>358</v>
      </c>
      <c r="C226" s="17" t="s">
        <v>135</v>
      </c>
      <c r="D226" s="17">
        <v>53</v>
      </c>
      <c r="E226" s="17">
        <v>44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6">
        <f>D226+F226+H226+J226+L226</f>
        <v>53</v>
      </c>
      <c r="O226" s="16">
        <f>E226+G226+I226+K226+M226</f>
        <v>44</v>
      </c>
      <c r="P226" s="16">
        <f>N226+O226</f>
        <v>97</v>
      </c>
    </row>
    <row r="227" spans="2:16" ht="30" customHeight="1">
      <c r="B227" s="109"/>
      <c r="C227" s="17" t="s">
        <v>136</v>
      </c>
      <c r="D227" s="17">
        <v>18</v>
      </c>
      <c r="E227" s="17">
        <v>31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6">
        <f t="shared" ref="N227:N243" si="38">D227+F227+H227+J227+L227</f>
        <v>18</v>
      </c>
      <c r="O227" s="16">
        <f t="shared" ref="O227:O243" si="39">E227+G227+I227+K227+M227</f>
        <v>31</v>
      </c>
      <c r="P227" s="16">
        <f t="shared" ref="P227:P243" si="40">N227+O227</f>
        <v>49</v>
      </c>
    </row>
    <row r="228" spans="2:16" ht="30" customHeight="1">
      <c r="B228" s="109"/>
      <c r="C228" s="17" t="s">
        <v>137</v>
      </c>
      <c r="D228" s="17">
        <v>3</v>
      </c>
      <c r="E228" s="17">
        <v>12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6">
        <f t="shared" si="38"/>
        <v>3</v>
      </c>
      <c r="O228" s="16">
        <f t="shared" si="39"/>
        <v>12</v>
      </c>
      <c r="P228" s="16">
        <f t="shared" si="40"/>
        <v>15</v>
      </c>
    </row>
    <row r="229" spans="2:16" ht="30" customHeight="1">
      <c r="B229" s="109"/>
      <c r="C229" s="18" t="s">
        <v>67</v>
      </c>
      <c r="D229" s="18">
        <f>SUM(D226:D228)</f>
        <v>74</v>
      </c>
      <c r="E229" s="18">
        <f t="shared" ref="E229:M229" si="41">SUM(E226:E228)</f>
        <v>87</v>
      </c>
      <c r="F229" s="18">
        <f t="shared" si="41"/>
        <v>0</v>
      </c>
      <c r="G229" s="18">
        <f t="shared" si="41"/>
        <v>0</v>
      </c>
      <c r="H229" s="18">
        <f t="shared" si="41"/>
        <v>0</v>
      </c>
      <c r="I229" s="18">
        <f t="shared" si="41"/>
        <v>0</v>
      </c>
      <c r="J229" s="18">
        <f t="shared" si="41"/>
        <v>0</v>
      </c>
      <c r="K229" s="18">
        <f t="shared" si="41"/>
        <v>0</v>
      </c>
      <c r="L229" s="18">
        <f t="shared" si="41"/>
        <v>0</v>
      </c>
      <c r="M229" s="18">
        <f t="shared" si="41"/>
        <v>0</v>
      </c>
      <c r="N229" s="16">
        <f t="shared" si="38"/>
        <v>74</v>
      </c>
      <c r="O229" s="16">
        <f t="shared" si="39"/>
        <v>87</v>
      </c>
      <c r="P229" s="16">
        <f t="shared" si="40"/>
        <v>161</v>
      </c>
    </row>
    <row r="230" spans="2:16" ht="30" customHeight="1">
      <c r="B230" s="98" t="s">
        <v>191</v>
      </c>
      <c r="C230" s="98"/>
      <c r="D230" s="17">
        <v>120</v>
      </c>
      <c r="E230" s="17">
        <v>59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6">
        <f t="shared" si="38"/>
        <v>120</v>
      </c>
      <c r="O230" s="16">
        <f t="shared" si="39"/>
        <v>59</v>
      </c>
      <c r="P230" s="16">
        <f t="shared" si="40"/>
        <v>179</v>
      </c>
    </row>
    <row r="231" spans="2:16" ht="30" customHeight="1">
      <c r="B231" s="98" t="s">
        <v>183</v>
      </c>
      <c r="C231" s="98"/>
      <c r="D231" s="17">
        <v>88</v>
      </c>
      <c r="E231" s="17">
        <v>101</v>
      </c>
      <c r="F231" s="17">
        <v>0</v>
      </c>
      <c r="G231" s="17">
        <v>0</v>
      </c>
      <c r="H231" s="17">
        <v>0</v>
      </c>
      <c r="I231" s="17">
        <v>0</v>
      </c>
      <c r="J231" s="17">
        <v>2</v>
      </c>
      <c r="K231" s="17">
        <v>0</v>
      </c>
      <c r="L231" s="17">
        <v>0</v>
      </c>
      <c r="M231" s="17">
        <v>0</v>
      </c>
      <c r="N231" s="16">
        <f t="shared" si="38"/>
        <v>90</v>
      </c>
      <c r="O231" s="16">
        <f t="shared" si="39"/>
        <v>101</v>
      </c>
      <c r="P231" s="16">
        <f t="shared" si="40"/>
        <v>191</v>
      </c>
    </row>
    <row r="232" spans="2:16" ht="30" customHeight="1">
      <c r="B232" s="98" t="s">
        <v>168</v>
      </c>
      <c r="C232" s="98"/>
      <c r="D232" s="17">
        <v>7</v>
      </c>
      <c r="E232" s="17">
        <v>1</v>
      </c>
      <c r="F232" s="17">
        <v>0</v>
      </c>
      <c r="G232" s="17">
        <v>0</v>
      </c>
      <c r="H232" s="17">
        <v>0</v>
      </c>
      <c r="I232" s="17">
        <v>0</v>
      </c>
      <c r="J232" s="17">
        <v>2</v>
      </c>
      <c r="K232" s="17">
        <v>0</v>
      </c>
      <c r="L232" s="17">
        <v>0</v>
      </c>
      <c r="M232" s="17">
        <v>0</v>
      </c>
      <c r="N232" s="16">
        <f t="shared" si="38"/>
        <v>9</v>
      </c>
      <c r="O232" s="16">
        <f t="shared" si="39"/>
        <v>1</v>
      </c>
      <c r="P232" s="16">
        <f t="shared" si="40"/>
        <v>10</v>
      </c>
    </row>
    <row r="233" spans="2:16" ht="30" customHeight="1">
      <c r="B233" s="98" t="s">
        <v>167</v>
      </c>
      <c r="C233" s="98"/>
      <c r="D233" s="17">
        <v>184</v>
      </c>
      <c r="E233" s="17">
        <v>77</v>
      </c>
      <c r="F233" s="17">
        <v>0</v>
      </c>
      <c r="G233" s="17">
        <v>0</v>
      </c>
      <c r="H233" s="17">
        <v>0</v>
      </c>
      <c r="I233" s="17">
        <v>0</v>
      </c>
      <c r="J233" s="17">
        <v>4</v>
      </c>
      <c r="K233" s="17">
        <v>2</v>
      </c>
      <c r="L233" s="17">
        <v>12</v>
      </c>
      <c r="M233" s="17">
        <v>0</v>
      </c>
      <c r="N233" s="16">
        <f t="shared" si="38"/>
        <v>200</v>
      </c>
      <c r="O233" s="16">
        <f t="shared" si="39"/>
        <v>79</v>
      </c>
      <c r="P233" s="16">
        <f t="shared" si="40"/>
        <v>279</v>
      </c>
    </row>
    <row r="234" spans="2:16" ht="30" customHeight="1">
      <c r="B234" s="98" t="s">
        <v>181</v>
      </c>
      <c r="C234" s="98"/>
      <c r="D234" s="17">
        <v>12</v>
      </c>
      <c r="E234" s="17">
        <v>22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6">
        <f t="shared" si="38"/>
        <v>12</v>
      </c>
      <c r="O234" s="16">
        <f t="shared" si="39"/>
        <v>22</v>
      </c>
      <c r="P234" s="16">
        <f t="shared" si="40"/>
        <v>34</v>
      </c>
    </row>
    <row r="235" spans="2:16" ht="30" customHeight="1">
      <c r="B235" s="98" t="s">
        <v>182</v>
      </c>
      <c r="C235" s="98"/>
      <c r="D235" s="17">
        <v>92</v>
      </c>
      <c r="E235" s="17">
        <v>61</v>
      </c>
      <c r="F235" s="17">
        <v>1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6">
        <f t="shared" si="38"/>
        <v>93</v>
      </c>
      <c r="O235" s="16">
        <f t="shared" si="39"/>
        <v>61</v>
      </c>
      <c r="P235" s="16">
        <f t="shared" si="40"/>
        <v>154</v>
      </c>
    </row>
    <row r="236" spans="2:16" ht="30" customHeight="1">
      <c r="B236" s="98" t="s">
        <v>184</v>
      </c>
      <c r="C236" s="98"/>
      <c r="D236" s="17">
        <v>85</v>
      </c>
      <c r="E236" s="17">
        <v>67</v>
      </c>
      <c r="F236" s="17">
        <v>1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6">
        <f t="shared" si="38"/>
        <v>86</v>
      </c>
      <c r="O236" s="16">
        <f t="shared" si="39"/>
        <v>67</v>
      </c>
      <c r="P236" s="16">
        <f t="shared" si="40"/>
        <v>153</v>
      </c>
    </row>
    <row r="237" spans="2:16" ht="30" customHeight="1">
      <c r="B237" s="107" t="s">
        <v>25</v>
      </c>
      <c r="C237" s="17" t="s">
        <v>50</v>
      </c>
      <c r="D237" s="17">
        <v>17</v>
      </c>
      <c r="E237" s="17">
        <v>6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6">
        <f t="shared" si="38"/>
        <v>17</v>
      </c>
      <c r="O237" s="16">
        <f t="shared" si="39"/>
        <v>6</v>
      </c>
      <c r="P237" s="16">
        <f t="shared" si="40"/>
        <v>23</v>
      </c>
    </row>
    <row r="238" spans="2:16" ht="30" customHeight="1">
      <c r="B238" s="107"/>
      <c r="C238" s="17" t="s">
        <v>49</v>
      </c>
      <c r="D238" s="17">
        <v>9</v>
      </c>
      <c r="E238" s="17">
        <v>6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6">
        <f t="shared" si="38"/>
        <v>9</v>
      </c>
      <c r="O238" s="16">
        <f t="shared" si="39"/>
        <v>6</v>
      </c>
      <c r="P238" s="16">
        <f t="shared" si="40"/>
        <v>15</v>
      </c>
    </row>
    <row r="239" spans="2:16" ht="30" customHeight="1">
      <c r="B239" s="107"/>
      <c r="C239" s="17" t="s">
        <v>159</v>
      </c>
      <c r="D239" s="17">
        <v>20</v>
      </c>
      <c r="E239" s="17">
        <v>12</v>
      </c>
      <c r="F239" s="17">
        <v>1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6">
        <f t="shared" si="38"/>
        <v>21</v>
      </c>
      <c r="O239" s="16">
        <f t="shared" si="39"/>
        <v>12</v>
      </c>
      <c r="P239" s="16">
        <f t="shared" si="40"/>
        <v>33</v>
      </c>
    </row>
    <row r="240" spans="2:16" ht="30" customHeight="1">
      <c r="B240" s="107"/>
      <c r="C240" s="17" t="s">
        <v>161</v>
      </c>
      <c r="D240" s="17">
        <v>10</v>
      </c>
      <c r="E240" s="17">
        <v>22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6">
        <f t="shared" si="38"/>
        <v>10</v>
      </c>
      <c r="O240" s="16">
        <f t="shared" si="39"/>
        <v>22</v>
      </c>
      <c r="P240" s="16">
        <f t="shared" si="40"/>
        <v>32</v>
      </c>
    </row>
    <row r="241" spans="2:16" ht="30" customHeight="1">
      <c r="B241" s="107"/>
      <c r="C241" s="18" t="s">
        <v>67</v>
      </c>
      <c r="D241" s="18">
        <f>SUM(D237:D240)</f>
        <v>56</v>
      </c>
      <c r="E241" s="18">
        <f t="shared" ref="E241:M241" si="42">SUM(E237:E240)</f>
        <v>46</v>
      </c>
      <c r="F241" s="18">
        <f t="shared" si="42"/>
        <v>1</v>
      </c>
      <c r="G241" s="18">
        <f t="shared" si="42"/>
        <v>0</v>
      </c>
      <c r="H241" s="18">
        <f t="shared" si="42"/>
        <v>0</v>
      </c>
      <c r="I241" s="18">
        <f t="shared" si="42"/>
        <v>0</v>
      </c>
      <c r="J241" s="18">
        <f t="shared" si="42"/>
        <v>0</v>
      </c>
      <c r="K241" s="18">
        <f t="shared" si="42"/>
        <v>0</v>
      </c>
      <c r="L241" s="18">
        <f t="shared" si="42"/>
        <v>0</v>
      </c>
      <c r="M241" s="18">
        <f t="shared" si="42"/>
        <v>0</v>
      </c>
      <c r="N241" s="16">
        <f t="shared" si="38"/>
        <v>57</v>
      </c>
      <c r="O241" s="16">
        <f t="shared" si="39"/>
        <v>46</v>
      </c>
      <c r="P241" s="16">
        <f t="shared" si="40"/>
        <v>103</v>
      </c>
    </row>
    <row r="242" spans="2:16" ht="30" customHeight="1">
      <c r="B242" s="98" t="s">
        <v>165</v>
      </c>
      <c r="C242" s="98"/>
      <c r="D242" s="17">
        <v>177</v>
      </c>
      <c r="E242" s="17">
        <v>461</v>
      </c>
      <c r="F242" s="17">
        <v>2</v>
      </c>
      <c r="G242" s="17">
        <v>2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6">
        <f t="shared" si="38"/>
        <v>179</v>
      </c>
      <c r="O242" s="16">
        <f t="shared" si="39"/>
        <v>463</v>
      </c>
      <c r="P242" s="16">
        <f t="shared" si="40"/>
        <v>642</v>
      </c>
    </row>
    <row r="243" spans="2:16" ht="30" customHeight="1">
      <c r="B243" s="99" t="s">
        <v>67</v>
      </c>
      <c r="C243" s="99"/>
      <c r="D243" s="16">
        <f>D229+D230+D231+D232+D233+D234+D235+D236+D241+D242</f>
        <v>895</v>
      </c>
      <c r="E243" s="16">
        <f t="shared" ref="E243:M243" si="43">E229+E230+E231+E232+E233+E234+E235+E236+E241+E242</f>
        <v>982</v>
      </c>
      <c r="F243" s="16">
        <f t="shared" si="43"/>
        <v>5</v>
      </c>
      <c r="G243" s="16">
        <f t="shared" si="43"/>
        <v>2</v>
      </c>
      <c r="H243" s="16">
        <f t="shared" si="43"/>
        <v>0</v>
      </c>
      <c r="I243" s="16">
        <f t="shared" si="43"/>
        <v>0</v>
      </c>
      <c r="J243" s="16">
        <f t="shared" si="43"/>
        <v>8</v>
      </c>
      <c r="K243" s="16">
        <f t="shared" si="43"/>
        <v>2</v>
      </c>
      <c r="L243" s="16">
        <f t="shared" si="43"/>
        <v>12</v>
      </c>
      <c r="M243" s="16">
        <f t="shared" si="43"/>
        <v>0</v>
      </c>
      <c r="N243" s="16">
        <f t="shared" si="38"/>
        <v>920</v>
      </c>
      <c r="O243" s="16">
        <f t="shared" si="39"/>
        <v>986</v>
      </c>
      <c r="P243" s="16">
        <f t="shared" si="40"/>
        <v>1906</v>
      </c>
    </row>
    <row r="244" spans="2:16" ht="30" customHeight="1">
      <c r="C244" s="21"/>
    </row>
    <row r="245" spans="2:16" ht="30" customHeight="1">
      <c r="C245" s="21"/>
    </row>
    <row r="246" spans="2:16" ht="30" customHeight="1">
      <c r="C246" s="21"/>
    </row>
    <row r="247" spans="2:16" ht="30" customHeight="1">
      <c r="B247" s="100" t="s">
        <v>359</v>
      </c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</row>
    <row r="248" spans="2:16" ht="30" customHeight="1">
      <c r="B248" s="99" t="s">
        <v>129</v>
      </c>
      <c r="C248" s="99"/>
      <c r="D248" s="99" t="s">
        <v>130</v>
      </c>
      <c r="E248" s="99"/>
      <c r="F248" s="99" t="s">
        <v>131</v>
      </c>
      <c r="G248" s="99"/>
      <c r="H248" s="99" t="s">
        <v>132</v>
      </c>
      <c r="I248" s="99"/>
      <c r="J248" s="99" t="s">
        <v>133</v>
      </c>
      <c r="K248" s="99"/>
      <c r="L248" s="99" t="s">
        <v>134</v>
      </c>
      <c r="M248" s="99"/>
      <c r="N248" s="99" t="s">
        <v>67</v>
      </c>
      <c r="O248" s="99"/>
      <c r="P248" s="99"/>
    </row>
    <row r="249" spans="2:16" ht="30" customHeight="1">
      <c r="B249" s="99"/>
      <c r="C249" s="99"/>
      <c r="D249" s="16" t="s">
        <v>3</v>
      </c>
      <c r="E249" s="16" t="s">
        <v>4</v>
      </c>
      <c r="F249" s="16" t="s">
        <v>3</v>
      </c>
      <c r="G249" s="16" t="s">
        <v>4</v>
      </c>
      <c r="H249" s="16" t="s">
        <v>3</v>
      </c>
      <c r="I249" s="16" t="s">
        <v>4</v>
      </c>
      <c r="J249" s="16" t="s">
        <v>3</v>
      </c>
      <c r="K249" s="16" t="s">
        <v>4</v>
      </c>
      <c r="L249" s="16" t="s">
        <v>3</v>
      </c>
      <c r="M249" s="16" t="s">
        <v>4</v>
      </c>
      <c r="N249" s="16" t="s">
        <v>3</v>
      </c>
      <c r="O249" s="16" t="s">
        <v>4</v>
      </c>
      <c r="P249" s="16" t="s">
        <v>5</v>
      </c>
    </row>
    <row r="250" spans="2:16" ht="30" customHeight="1">
      <c r="B250" s="98" t="s">
        <v>167</v>
      </c>
      <c r="C250" s="98"/>
      <c r="D250" s="17">
        <v>312</v>
      </c>
      <c r="E250" s="17">
        <v>248</v>
      </c>
      <c r="F250" s="17">
        <v>10</v>
      </c>
      <c r="G250" s="17">
        <v>4</v>
      </c>
      <c r="H250" s="17">
        <v>5</v>
      </c>
      <c r="I250" s="17">
        <v>3</v>
      </c>
      <c r="J250" s="17">
        <v>50</v>
      </c>
      <c r="K250" s="17">
        <v>19</v>
      </c>
      <c r="L250" s="17">
        <v>2</v>
      </c>
      <c r="M250" s="17">
        <v>2</v>
      </c>
      <c r="N250" s="16">
        <f>D250+F250+H250+J250+L250</f>
        <v>379</v>
      </c>
      <c r="O250" s="16">
        <f>E250+G250+I250+K250+M250</f>
        <v>276</v>
      </c>
      <c r="P250" s="16">
        <f>N250+O250</f>
        <v>655</v>
      </c>
    </row>
    <row r="251" spans="2:16" ht="30" customHeight="1">
      <c r="B251" s="98" t="s">
        <v>168</v>
      </c>
      <c r="C251" s="98"/>
      <c r="D251" s="17">
        <v>275</v>
      </c>
      <c r="E251" s="17">
        <v>223</v>
      </c>
      <c r="F251" s="17">
        <v>10</v>
      </c>
      <c r="G251" s="17">
        <v>6</v>
      </c>
      <c r="H251" s="17">
        <v>7</v>
      </c>
      <c r="I251" s="17">
        <v>3</v>
      </c>
      <c r="J251" s="17">
        <v>34</v>
      </c>
      <c r="K251" s="17">
        <v>10</v>
      </c>
      <c r="L251" s="17">
        <v>5</v>
      </c>
      <c r="M251" s="17">
        <v>1</v>
      </c>
      <c r="N251" s="16">
        <f t="shared" ref="N251:N279" si="44">D251+F251+H251+J251+L251</f>
        <v>331</v>
      </c>
      <c r="O251" s="16">
        <f t="shared" ref="O251:O279" si="45">E251+G251+I251+K251+M251</f>
        <v>243</v>
      </c>
      <c r="P251" s="16">
        <f t="shared" ref="P251:P279" si="46">N251+O251</f>
        <v>574</v>
      </c>
    </row>
    <row r="252" spans="2:16" ht="30" customHeight="1">
      <c r="B252" s="98" t="s">
        <v>185</v>
      </c>
      <c r="C252" s="98"/>
      <c r="D252" s="17">
        <v>120</v>
      </c>
      <c r="E252" s="17">
        <v>372</v>
      </c>
      <c r="F252" s="17">
        <v>1</v>
      </c>
      <c r="G252" s="17">
        <v>5</v>
      </c>
      <c r="H252" s="17">
        <v>0</v>
      </c>
      <c r="I252" s="17">
        <v>1</v>
      </c>
      <c r="J252" s="17">
        <v>12</v>
      </c>
      <c r="K252" s="17">
        <v>12</v>
      </c>
      <c r="L252" s="17">
        <v>0</v>
      </c>
      <c r="M252" s="17">
        <v>0</v>
      </c>
      <c r="N252" s="16">
        <f t="shared" si="44"/>
        <v>133</v>
      </c>
      <c r="O252" s="16">
        <f t="shared" si="45"/>
        <v>390</v>
      </c>
      <c r="P252" s="16">
        <f t="shared" si="46"/>
        <v>523</v>
      </c>
    </row>
    <row r="253" spans="2:16" ht="30" customHeight="1">
      <c r="B253" s="98" t="s">
        <v>192</v>
      </c>
      <c r="C253" s="98"/>
      <c r="D253" s="17">
        <v>1508</v>
      </c>
      <c r="E253" s="17">
        <v>100</v>
      </c>
      <c r="F253" s="17">
        <v>18</v>
      </c>
      <c r="G253" s="17">
        <v>2</v>
      </c>
      <c r="H253" s="17">
        <v>5</v>
      </c>
      <c r="I253" s="17">
        <v>0</v>
      </c>
      <c r="J253" s="17">
        <v>61</v>
      </c>
      <c r="K253" s="17">
        <v>0</v>
      </c>
      <c r="L253" s="17">
        <v>0</v>
      </c>
      <c r="M253" s="17">
        <v>0</v>
      </c>
      <c r="N253" s="16">
        <f t="shared" si="44"/>
        <v>1592</v>
      </c>
      <c r="O253" s="16">
        <f t="shared" si="45"/>
        <v>102</v>
      </c>
      <c r="P253" s="16">
        <f t="shared" si="46"/>
        <v>1694</v>
      </c>
    </row>
    <row r="254" spans="2:16" ht="30" customHeight="1">
      <c r="B254" s="98" t="s">
        <v>72</v>
      </c>
      <c r="C254" s="98"/>
      <c r="D254" s="17">
        <v>332</v>
      </c>
      <c r="E254" s="17">
        <v>198</v>
      </c>
      <c r="F254" s="17">
        <v>5</v>
      </c>
      <c r="G254" s="17">
        <v>7</v>
      </c>
      <c r="H254" s="17">
        <v>2</v>
      </c>
      <c r="I254" s="17">
        <v>1</v>
      </c>
      <c r="J254" s="17">
        <v>9</v>
      </c>
      <c r="K254" s="17">
        <v>5</v>
      </c>
      <c r="L254" s="17">
        <v>1</v>
      </c>
      <c r="M254" s="17">
        <v>0</v>
      </c>
      <c r="N254" s="16">
        <f t="shared" si="44"/>
        <v>349</v>
      </c>
      <c r="O254" s="16">
        <f t="shared" si="45"/>
        <v>211</v>
      </c>
      <c r="P254" s="16">
        <f t="shared" si="46"/>
        <v>560</v>
      </c>
    </row>
    <row r="255" spans="2:16" ht="30" customHeight="1">
      <c r="B255" s="98" t="s">
        <v>182</v>
      </c>
      <c r="C255" s="98"/>
      <c r="D255" s="17">
        <v>577</v>
      </c>
      <c r="E255" s="17">
        <v>526</v>
      </c>
      <c r="F255" s="17">
        <v>6</v>
      </c>
      <c r="G255" s="17">
        <v>5</v>
      </c>
      <c r="H255" s="17">
        <v>2</v>
      </c>
      <c r="I255" s="17">
        <v>0</v>
      </c>
      <c r="J255" s="17">
        <v>28</v>
      </c>
      <c r="K255" s="17">
        <v>0</v>
      </c>
      <c r="L255" s="17">
        <v>1</v>
      </c>
      <c r="M255" s="17"/>
      <c r="N255" s="16">
        <f t="shared" si="44"/>
        <v>614</v>
      </c>
      <c r="O255" s="16">
        <f t="shared" si="45"/>
        <v>531</v>
      </c>
      <c r="P255" s="16">
        <f t="shared" si="46"/>
        <v>1145</v>
      </c>
    </row>
    <row r="256" spans="2:16" ht="30" customHeight="1">
      <c r="B256" s="98" t="s">
        <v>193</v>
      </c>
      <c r="C256" s="98"/>
      <c r="D256" s="17">
        <v>175</v>
      </c>
      <c r="E256" s="17">
        <v>223</v>
      </c>
      <c r="F256" s="17">
        <v>2</v>
      </c>
      <c r="G256" s="17">
        <v>2</v>
      </c>
      <c r="H256" s="17">
        <v>0</v>
      </c>
      <c r="I256" s="17">
        <v>0</v>
      </c>
      <c r="J256" s="17">
        <v>1</v>
      </c>
      <c r="K256" s="17">
        <v>0</v>
      </c>
      <c r="L256" s="17">
        <v>0</v>
      </c>
      <c r="M256" s="17">
        <v>0</v>
      </c>
      <c r="N256" s="16">
        <f t="shared" si="44"/>
        <v>178</v>
      </c>
      <c r="O256" s="16">
        <f t="shared" si="45"/>
        <v>225</v>
      </c>
      <c r="P256" s="16">
        <f t="shared" si="46"/>
        <v>403</v>
      </c>
    </row>
    <row r="257" spans="2:16" ht="30" customHeight="1">
      <c r="B257" s="98" t="s">
        <v>31</v>
      </c>
      <c r="C257" s="98"/>
      <c r="D257" s="17">
        <v>487</v>
      </c>
      <c r="E257" s="17">
        <v>2969</v>
      </c>
      <c r="F257" s="17">
        <v>3</v>
      </c>
      <c r="G257" s="17">
        <v>24</v>
      </c>
      <c r="H257" s="17">
        <v>4</v>
      </c>
      <c r="I257" s="17">
        <v>25</v>
      </c>
      <c r="J257" s="17">
        <v>2</v>
      </c>
      <c r="K257" s="17">
        <v>7</v>
      </c>
      <c r="L257" s="17">
        <v>0</v>
      </c>
      <c r="M257" s="17">
        <v>0</v>
      </c>
      <c r="N257" s="16">
        <f t="shared" si="44"/>
        <v>496</v>
      </c>
      <c r="O257" s="16">
        <f t="shared" si="45"/>
        <v>3025</v>
      </c>
      <c r="P257" s="16">
        <f t="shared" si="46"/>
        <v>3521</v>
      </c>
    </row>
    <row r="258" spans="2:16" ht="30" customHeight="1">
      <c r="B258" s="98" t="s">
        <v>22</v>
      </c>
      <c r="C258" s="98"/>
      <c r="D258" s="17">
        <v>442</v>
      </c>
      <c r="E258" s="17">
        <v>556</v>
      </c>
      <c r="F258" s="17">
        <v>5</v>
      </c>
      <c r="G258" s="17">
        <v>0</v>
      </c>
      <c r="H258" s="17">
        <v>2</v>
      </c>
      <c r="I258" s="17">
        <v>1</v>
      </c>
      <c r="J258" s="17">
        <v>4</v>
      </c>
      <c r="K258" s="17">
        <v>4</v>
      </c>
      <c r="L258" s="17">
        <v>0</v>
      </c>
      <c r="M258" s="17">
        <v>0</v>
      </c>
      <c r="N258" s="16">
        <f t="shared" si="44"/>
        <v>453</v>
      </c>
      <c r="O258" s="16">
        <f t="shared" si="45"/>
        <v>561</v>
      </c>
      <c r="P258" s="16">
        <f t="shared" si="46"/>
        <v>1014</v>
      </c>
    </row>
    <row r="259" spans="2:16" ht="30" customHeight="1">
      <c r="B259" s="98" t="s">
        <v>194</v>
      </c>
      <c r="C259" s="98"/>
      <c r="D259" s="17">
        <v>990</v>
      </c>
      <c r="E259" s="17">
        <v>465</v>
      </c>
      <c r="F259" s="17">
        <v>13</v>
      </c>
      <c r="G259" s="17">
        <v>8</v>
      </c>
      <c r="H259" s="17">
        <v>7</v>
      </c>
      <c r="I259" s="17">
        <v>0</v>
      </c>
      <c r="J259" s="17">
        <v>77</v>
      </c>
      <c r="K259" s="17">
        <v>6</v>
      </c>
      <c r="L259" s="17">
        <v>1</v>
      </c>
      <c r="M259" s="17">
        <v>0</v>
      </c>
      <c r="N259" s="16">
        <f t="shared" si="44"/>
        <v>1088</v>
      </c>
      <c r="O259" s="16">
        <f t="shared" si="45"/>
        <v>479</v>
      </c>
      <c r="P259" s="16">
        <f t="shared" si="46"/>
        <v>1567</v>
      </c>
    </row>
    <row r="260" spans="2:16" ht="30" customHeight="1">
      <c r="B260" s="109" t="s">
        <v>25</v>
      </c>
      <c r="C260" s="17" t="s">
        <v>159</v>
      </c>
      <c r="D260" s="17">
        <v>746</v>
      </c>
      <c r="E260" s="17">
        <v>456</v>
      </c>
      <c r="F260" s="17">
        <v>16</v>
      </c>
      <c r="G260" s="17">
        <v>13</v>
      </c>
      <c r="H260" s="17">
        <v>1</v>
      </c>
      <c r="I260" s="17">
        <v>0</v>
      </c>
      <c r="J260" s="17">
        <v>8</v>
      </c>
      <c r="K260" s="17">
        <v>4</v>
      </c>
      <c r="L260" s="17">
        <v>1</v>
      </c>
      <c r="M260" s="17">
        <v>0</v>
      </c>
      <c r="N260" s="16">
        <f t="shared" si="44"/>
        <v>772</v>
      </c>
      <c r="O260" s="16">
        <f t="shared" si="45"/>
        <v>473</v>
      </c>
      <c r="P260" s="16">
        <f t="shared" si="46"/>
        <v>1245</v>
      </c>
    </row>
    <row r="261" spans="2:16" ht="30" customHeight="1">
      <c r="B261" s="109"/>
      <c r="C261" s="17" t="s">
        <v>49</v>
      </c>
      <c r="D261" s="17">
        <v>468</v>
      </c>
      <c r="E261" s="17">
        <v>283</v>
      </c>
      <c r="F261" s="17">
        <v>8</v>
      </c>
      <c r="G261" s="17">
        <v>4</v>
      </c>
      <c r="H261" s="17">
        <v>0</v>
      </c>
      <c r="I261" s="17">
        <v>0</v>
      </c>
      <c r="J261" s="17">
        <v>14</v>
      </c>
      <c r="K261" s="17">
        <v>1</v>
      </c>
      <c r="L261" s="17">
        <v>2</v>
      </c>
      <c r="M261" s="17">
        <v>0</v>
      </c>
      <c r="N261" s="16">
        <f t="shared" si="44"/>
        <v>492</v>
      </c>
      <c r="O261" s="16">
        <f t="shared" si="45"/>
        <v>288</v>
      </c>
      <c r="P261" s="16">
        <f t="shared" si="46"/>
        <v>780</v>
      </c>
    </row>
    <row r="262" spans="2:16" ht="30" customHeight="1">
      <c r="B262" s="109"/>
      <c r="C262" s="17" t="s">
        <v>50</v>
      </c>
      <c r="D262" s="17">
        <v>644</v>
      </c>
      <c r="E262" s="17">
        <v>601</v>
      </c>
      <c r="F262" s="17">
        <v>15</v>
      </c>
      <c r="G262" s="17">
        <v>16</v>
      </c>
      <c r="H262" s="17">
        <v>2</v>
      </c>
      <c r="I262" s="17">
        <v>0</v>
      </c>
      <c r="J262" s="17">
        <v>10</v>
      </c>
      <c r="K262" s="17">
        <v>4</v>
      </c>
      <c r="L262" s="17">
        <v>0</v>
      </c>
      <c r="M262" s="17">
        <v>1</v>
      </c>
      <c r="N262" s="16">
        <f t="shared" si="44"/>
        <v>671</v>
      </c>
      <c r="O262" s="16">
        <f t="shared" si="45"/>
        <v>622</v>
      </c>
      <c r="P262" s="16">
        <f t="shared" si="46"/>
        <v>1293</v>
      </c>
    </row>
    <row r="263" spans="2:16" ht="30" customHeight="1">
      <c r="B263" s="109"/>
      <c r="C263" s="17" t="s">
        <v>51</v>
      </c>
      <c r="D263" s="17">
        <v>108</v>
      </c>
      <c r="E263" s="17">
        <v>164</v>
      </c>
      <c r="F263" s="17">
        <v>1</v>
      </c>
      <c r="G263" s="17">
        <v>1</v>
      </c>
      <c r="H263" s="17">
        <v>0</v>
      </c>
      <c r="I263" s="17">
        <v>0</v>
      </c>
      <c r="J263" s="17">
        <v>2</v>
      </c>
      <c r="K263" s="17">
        <v>1</v>
      </c>
      <c r="L263" s="17">
        <v>0</v>
      </c>
      <c r="M263" s="17">
        <v>0</v>
      </c>
      <c r="N263" s="16">
        <f t="shared" si="44"/>
        <v>111</v>
      </c>
      <c r="O263" s="16">
        <f t="shared" si="45"/>
        <v>166</v>
      </c>
      <c r="P263" s="16">
        <f t="shared" si="46"/>
        <v>277</v>
      </c>
    </row>
    <row r="264" spans="2:16" ht="30" customHeight="1">
      <c r="B264" s="109"/>
      <c r="C264" s="18" t="s">
        <v>67</v>
      </c>
      <c r="D264" s="18">
        <f>SUM(D260:D263)</f>
        <v>1966</v>
      </c>
      <c r="E264" s="18">
        <f t="shared" ref="E264:M264" si="47">SUM(E260:E263)</f>
        <v>1504</v>
      </c>
      <c r="F264" s="18">
        <f t="shared" si="47"/>
        <v>40</v>
      </c>
      <c r="G264" s="18">
        <f t="shared" si="47"/>
        <v>34</v>
      </c>
      <c r="H264" s="18">
        <f t="shared" si="47"/>
        <v>3</v>
      </c>
      <c r="I264" s="18">
        <f t="shared" si="47"/>
        <v>0</v>
      </c>
      <c r="J264" s="18">
        <f t="shared" si="47"/>
        <v>34</v>
      </c>
      <c r="K264" s="18">
        <f t="shared" si="47"/>
        <v>10</v>
      </c>
      <c r="L264" s="18">
        <f t="shared" si="47"/>
        <v>3</v>
      </c>
      <c r="M264" s="18">
        <f t="shared" si="47"/>
        <v>1</v>
      </c>
      <c r="N264" s="16">
        <f t="shared" si="44"/>
        <v>2046</v>
      </c>
      <c r="O264" s="16">
        <f t="shared" si="45"/>
        <v>1549</v>
      </c>
      <c r="P264" s="16">
        <f t="shared" si="46"/>
        <v>3595</v>
      </c>
    </row>
    <row r="265" spans="2:16" ht="30" customHeight="1">
      <c r="B265" s="98" t="s">
        <v>178</v>
      </c>
      <c r="C265" s="98"/>
      <c r="D265" s="17">
        <v>825</v>
      </c>
      <c r="E265" s="17">
        <v>99</v>
      </c>
      <c r="F265" s="17">
        <v>4</v>
      </c>
      <c r="G265" s="17">
        <v>2</v>
      </c>
      <c r="H265" s="17">
        <v>2</v>
      </c>
      <c r="I265" s="17">
        <v>0</v>
      </c>
      <c r="J265" s="17">
        <v>22</v>
      </c>
      <c r="K265" s="17">
        <v>0</v>
      </c>
      <c r="L265" s="17">
        <v>0</v>
      </c>
      <c r="M265" s="17">
        <v>0</v>
      </c>
      <c r="N265" s="16">
        <f t="shared" si="44"/>
        <v>853</v>
      </c>
      <c r="O265" s="16">
        <f t="shared" si="45"/>
        <v>101</v>
      </c>
      <c r="P265" s="16">
        <f t="shared" si="46"/>
        <v>954</v>
      </c>
    </row>
    <row r="266" spans="2:16" ht="30" customHeight="1">
      <c r="B266" s="98" t="s">
        <v>73</v>
      </c>
      <c r="C266" s="98"/>
      <c r="D266" s="17">
        <v>884</v>
      </c>
      <c r="E266" s="17">
        <v>206</v>
      </c>
      <c r="F266" s="17">
        <v>9</v>
      </c>
      <c r="G266" s="17">
        <v>9</v>
      </c>
      <c r="H266" s="17">
        <v>13</v>
      </c>
      <c r="I266" s="17">
        <v>0</v>
      </c>
      <c r="J266" s="17">
        <v>58</v>
      </c>
      <c r="K266" s="17">
        <v>3</v>
      </c>
      <c r="L266" s="17">
        <v>1</v>
      </c>
      <c r="M266" s="17">
        <v>0</v>
      </c>
      <c r="N266" s="16">
        <f t="shared" si="44"/>
        <v>965</v>
      </c>
      <c r="O266" s="16">
        <f t="shared" si="45"/>
        <v>218</v>
      </c>
      <c r="P266" s="16">
        <f t="shared" si="46"/>
        <v>1183</v>
      </c>
    </row>
    <row r="267" spans="2:16" ht="30" customHeight="1">
      <c r="B267" s="109" t="s">
        <v>344</v>
      </c>
      <c r="C267" s="17" t="s">
        <v>135</v>
      </c>
      <c r="D267" s="17">
        <v>1971</v>
      </c>
      <c r="E267" s="17">
        <v>3444</v>
      </c>
      <c r="F267" s="17">
        <v>33</v>
      </c>
      <c r="G267" s="17">
        <v>54</v>
      </c>
      <c r="H267" s="17">
        <v>11</v>
      </c>
      <c r="I267" s="17">
        <v>7</v>
      </c>
      <c r="J267" s="17">
        <v>28</v>
      </c>
      <c r="K267" s="17">
        <v>38</v>
      </c>
      <c r="L267" s="17">
        <v>6</v>
      </c>
      <c r="M267" s="17">
        <v>0</v>
      </c>
      <c r="N267" s="16">
        <f t="shared" si="44"/>
        <v>2049</v>
      </c>
      <c r="O267" s="16">
        <f t="shared" si="45"/>
        <v>3543</v>
      </c>
      <c r="P267" s="16">
        <f t="shared" si="46"/>
        <v>5592</v>
      </c>
    </row>
    <row r="268" spans="2:16" ht="30" customHeight="1">
      <c r="B268" s="109"/>
      <c r="C268" s="17" t="s">
        <v>136</v>
      </c>
      <c r="D268" s="17">
        <v>1171</v>
      </c>
      <c r="E268" s="17">
        <v>3344</v>
      </c>
      <c r="F268" s="17">
        <v>62</v>
      </c>
      <c r="G268" s="17">
        <v>120</v>
      </c>
      <c r="H268" s="17">
        <v>8</v>
      </c>
      <c r="I268" s="17">
        <v>3</v>
      </c>
      <c r="J268" s="17">
        <v>20</v>
      </c>
      <c r="K268" s="17">
        <v>37</v>
      </c>
      <c r="L268" s="17">
        <v>2</v>
      </c>
      <c r="M268" s="17">
        <v>2</v>
      </c>
      <c r="N268" s="16">
        <f t="shared" si="44"/>
        <v>1263</v>
      </c>
      <c r="O268" s="16">
        <f t="shared" si="45"/>
        <v>3506</v>
      </c>
      <c r="P268" s="16">
        <f t="shared" si="46"/>
        <v>4769</v>
      </c>
    </row>
    <row r="269" spans="2:16" ht="30" customHeight="1">
      <c r="B269" s="109"/>
      <c r="C269" s="17" t="s">
        <v>137</v>
      </c>
      <c r="D269" s="17">
        <v>524</v>
      </c>
      <c r="E269" s="17">
        <v>1167</v>
      </c>
      <c r="F269" s="17">
        <v>1</v>
      </c>
      <c r="G269" s="17">
        <v>7</v>
      </c>
      <c r="H269" s="17">
        <v>0</v>
      </c>
      <c r="I269" s="17">
        <v>0</v>
      </c>
      <c r="J269" s="17">
        <v>9</v>
      </c>
      <c r="K269" s="17">
        <v>25</v>
      </c>
      <c r="L269" s="17">
        <v>0</v>
      </c>
      <c r="M269" s="17">
        <v>0</v>
      </c>
      <c r="N269" s="16">
        <f t="shared" si="44"/>
        <v>534</v>
      </c>
      <c r="O269" s="16">
        <f t="shared" si="45"/>
        <v>1199</v>
      </c>
      <c r="P269" s="16">
        <f t="shared" si="46"/>
        <v>1733</v>
      </c>
    </row>
    <row r="270" spans="2:16" ht="30" customHeight="1">
      <c r="B270" s="109"/>
      <c r="C270" s="17" t="s">
        <v>139</v>
      </c>
      <c r="D270" s="17">
        <v>29</v>
      </c>
      <c r="E270" s="17">
        <v>15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6">
        <f t="shared" si="44"/>
        <v>29</v>
      </c>
      <c r="O270" s="16">
        <f t="shared" si="45"/>
        <v>15</v>
      </c>
      <c r="P270" s="16">
        <f t="shared" si="46"/>
        <v>44</v>
      </c>
    </row>
    <row r="271" spans="2:16" ht="30" customHeight="1">
      <c r="B271" s="109"/>
      <c r="C271" s="17" t="s">
        <v>140</v>
      </c>
      <c r="D271" s="17">
        <v>218</v>
      </c>
      <c r="E271" s="17">
        <v>491</v>
      </c>
      <c r="F271" s="17">
        <v>2</v>
      </c>
      <c r="G271" s="17">
        <v>6</v>
      </c>
      <c r="H271" s="17">
        <v>0</v>
      </c>
      <c r="I271" s="17">
        <v>0</v>
      </c>
      <c r="J271" s="17">
        <v>3</v>
      </c>
      <c r="K271" s="17">
        <v>1</v>
      </c>
      <c r="L271" s="17">
        <v>0</v>
      </c>
      <c r="M271" s="17">
        <v>0</v>
      </c>
      <c r="N271" s="16">
        <f t="shared" si="44"/>
        <v>223</v>
      </c>
      <c r="O271" s="16">
        <f t="shared" si="45"/>
        <v>498</v>
      </c>
      <c r="P271" s="16">
        <f t="shared" si="46"/>
        <v>721</v>
      </c>
    </row>
    <row r="272" spans="2:16" ht="30" customHeight="1">
      <c r="B272" s="109"/>
      <c r="C272" s="18" t="s">
        <v>67</v>
      </c>
      <c r="D272" s="18">
        <f>SUM(D267:D271)</f>
        <v>3913</v>
      </c>
      <c r="E272" s="18">
        <f t="shared" ref="E272:M272" si="48">SUM(E267:E271)</f>
        <v>8461</v>
      </c>
      <c r="F272" s="18">
        <f t="shared" si="48"/>
        <v>98</v>
      </c>
      <c r="G272" s="18">
        <f t="shared" si="48"/>
        <v>187</v>
      </c>
      <c r="H272" s="18">
        <f t="shared" si="48"/>
        <v>19</v>
      </c>
      <c r="I272" s="18">
        <f t="shared" si="48"/>
        <v>10</v>
      </c>
      <c r="J272" s="18">
        <f t="shared" si="48"/>
        <v>60</v>
      </c>
      <c r="K272" s="18">
        <f t="shared" si="48"/>
        <v>101</v>
      </c>
      <c r="L272" s="18">
        <f t="shared" si="48"/>
        <v>8</v>
      </c>
      <c r="M272" s="18">
        <f t="shared" si="48"/>
        <v>2</v>
      </c>
      <c r="N272" s="16">
        <f t="shared" si="44"/>
        <v>4098</v>
      </c>
      <c r="O272" s="16">
        <f t="shared" si="45"/>
        <v>8761</v>
      </c>
      <c r="P272" s="16">
        <f t="shared" si="46"/>
        <v>12859</v>
      </c>
    </row>
    <row r="273" spans="2:16" ht="30" customHeight="1">
      <c r="B273" s="98" t="s">
        <v>43</v>
      </c>
      <c r="C273" s="98"/>
      <c r="D273" s="17">
        <v>99</v>
      </c>
      <c r="E273" s="17">
        <v>49</v>
      </c>
      <c r="F273" s="17">
        <v>2</v>
      </c>
      <c r="G273" s="17">
        <v>0</v>
      </c>
      <c r="H273" s="17">
        <v>0</v>
      </c>
      <c r="I273" s="17">
        <v>0</v>
      </c>
      <c r="J273" s="17">
        <v>0</v>
      </c>
      <c r="K273" s="17">
        <v>1</v>
      </c>
      <c r="L273" s="17">
        <v>1</v>
      </c>
      <c r="M273" s="17">
        <v>0</v>
      </c>
      <c r="N273" s="16">
        <f t="shared" si="44"/>
        <v>102</v>
      </c>
      <c r="O273" s="16">
        <f t="shared" si="45"/>
        <v>50</v>
      </c>
      <c r="P273" s="16">
        <f t="shared" si="46"/>
        <v>152</v>
      </c>
    </row>
    <row r="274" spans="2:16" ht="30" customHeight="1">
      <c r="B274" s="98" t="s">
        <v>195</v>
      </c>
      <c r="C274" s="98"/>
      <c r="D274" s="17">
        <v>77</v>
      </c>
      <c r="E274" s="17">
        <v>108</v>
      </c>
      <c r="F274" s="17">
        <v>2</v>
      </c>
      <c r="G274" s="17">
        <v>6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6">
        <f t="shared" si="44"/>
        <v>79</v>
      </c>
      <c r="O274" s="16">
        <f t="shared" si="45"/>
        <v>114</v>
      </c>
      <c r="P274" s="16">
        <f t="shared" si="46"/>
        <v>193</v>
      </c>
    </row>
    <row r="275" spans="2:16" ht="30" customHeight="1">
      <c r="B275" s="98" t="s">
        <v>196</v>
      </c>
      <c r="C275" s="98"/>
      <c r="D275" s="17">
        <v>23</v>
      </c>
      <c r="E275" s="17">
        <v>126</v>
      </c>
      <c r="F275" s="17">
        <v>0</v>
      </c>
      <c r="G275" s="17">
        <v>6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6">
        <f t="shared" si="44"/>
        <v>23</v>
      </c>
      <c r="O275" s="16">
        <f t="shared" si="45"/>
        <v>132</v>
      </c>
      <c r="P275" s="16">
        <f t="shared" si="46"/>
        <v>155</v>
      </c>
    </row>
    <row r="276" spans="2:16" ht="30" customHeight="1">
      <c r="B276" s="98" t="s">
        <v>197</v>
      </c>
      <c r="C276" s="98"/>
      <c r="D276" s="17">
        <v>38</v>
      </c>
      <c r="E276" s="17">
        <v>9</v>
      </c>
      <c r="F276" s="17">
        <v>0</v>
      </c>
      <c r="G276" s="17">
        <v>1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6">
        <f t="shared" si="44"/>
        <v>38</v>
      </c>
      <c r="O276" s="16">
        <f t="shared" si="45"/>
        <v>10</v>
      </c>
      <c r="P276" s="16">
        <f t="shared" si="46"/>
        <v>48</v>
      </c>
    </row>
    <row r="277" spans="2:16" ht="30" customHeight="1">
      <c r="B277" s="98" t="s">
        <v>184</v>
      </c>
      <c r="C277" s="98"/>
      <c r="D277" s="17">
        <v>76</v>
      </c>
      <c r="E277" s="17">
        <v>46</v>
      </c>
      <c r="F277" s="17">
        <v>2</v>
      </c>
      <c r="G277" s="17">
        <v>1</v>
      </c>
      <c r="H277" s="17">
        <v>0</v>
      </c>
      <c r="I277" s="17">
        <v>0</v>
      </c>
      <c r="J277" s="17">
        <v>2</v>
      </c>
      <c r="K277" s="17">
        <v>1</v>
      </c>
      <c r="L277" s="17">
        <v>0</v>
      </c>
      <c r="M277" s="17">
        <v>0</v>
      </c>
      <c r="N277" s="16">
        <f t="shared" si="44"/>
        <v>80</v>
      </c>
      <c r="O277" s="16">
        <f t="shared" si="45"/>
        <v>48</v>
      </c>
      <c r="P277" s="16">
        <f t="shared" si="46"/>
        <v>128</v>
      </c>
    </row>
    <row r="278" spans="2:16" ht="30" customHeight="1">
      <c r="B278" s="98" t="s">
        <v>41</v>
      </c>
      <c r="C278" s="98"/>
      <c r="D278" s="17">
        <v>37</v>
      </c>
      <c r="E278" s="17">
        <v>55</v>
      </c>
      <c r="F278" s="17">
        <v>2</v>
      </c>
      <c r="G278" s="17">
        <v>1</v>
      </c>
      <c r="H278" s="17">
        <v>0</v>
      </c>
      <c r="I278" s="17">
        <v>0</v>
      </c>
      <c r="J278" s="17">
        <v>1</v>
      </c>
      <c r="K278" s="17">
        <v>0</v>
      </c>
      <c r="L278" s="17">
        <v>1</v>
      </c>
      <c r="M278" s="17">
        <v>0</v>
      </c>
      <c r="N278" s="16">
        <f t="shared" si="44"/>
        <v>41</v>
      </c>
      <c r="O278" s="16">
        <f t="shared" si="45"/>
        <v>56</v>
      </c>
      <c r="P278" s="16">
        <f t="shared" si="46"/>
        <v>97</v>
      </c>
    </row>
    <row r="279" spans="2:16" ht="30" customHeight="1">
      <c r="B279" s="99" t="s">
        <v>67</v>
      </c>
      <c r="C279" s="99"/>
      <c r="D279" s="16">
        <f>D250+D251+D252+D253+D254+D255+D256+D257+D258+D259+D264+D265+D266+D272+D273+D274+D275+D276+D277+D278</f>
        <v>13156</v>
      </c>
      <c r="E279" s="16">
        <f t="shared" ref="E279:M279" si="49">E250+E251+E252+E253+E254+E255+E256+E257+E258+E259+E264+E265+E266+E272+E273+E274+E275+E276+E277+E278</f>
        <v>16543</v>
      </c>
      <c r="F279" s="16">
        <f t="shared" si="49"/>
        <v>232</v>
      </c>
      <c r="G279" s="16">
        <f t="shared" si="49"/>
        <v>310</v>
      </c>
      <c r="H279" s="16">
        <f t="shared" si="49"/>
        <v>71</v>
      </c>
      <c r="I279" s="16">
        <f t="shared" si="49"/>
        <v>44</v>
      </c>
      <c r="J279" s="16">
        <f t="shared" si="49"/>
        <v>455</v>
      </c>
      <c r="K279" s="16">
        <f t="shared" si="49"/>
        <v>179</v>
      </c>
      <c r="L279" s="16">
        <f t="shared" si="49"/>
        <v>24</v>
      </c>
      <c r="M279" s="16">
        <f t="shared" si="49"/>
        <v>6</v>
      </c>
      <c r="N279" s="16">
        <f t="shared" si="44"/>
        <v>13938</v>
      </c>
      <c r="O279" s="16">
        <f t="shared" si="45"/>
        <v>17082</v>
      </c>
      <c r="P279" s="16">
        <f t="shared" si="46"/>
        <v>31020</v>
      </c>
    </row>
    <row r="280" spans="2:16" ht="30" customHeight="1">
      <c r="C280" s="21"/>
    </row>
    <row r="281" spans="2:16" ht="30" customHeight="1">
      <c r="C281" s="21"/>
    </row>
    <row r="282" spans="2:16" ht="30" customHeight="1">
      <c r="C282" s="21"/>
    </row>
    <row r="283" spans="2:16" ht="30" customHeight="1">
      <c r="C283" s="21"/>
    </row>
    <row r="284" spans="2:16" ht="30" customHeight="1">
      <c r="C284" s="21"/>
    </row>
    <row r="285" spans="2:16" ht="30" customHeight="1">
      <c r="C285" s="21"/>
    </row>
    <row r="286" spans="2:16" ht="30" customHeight="1">
      <c r="C286" s="21"/>
    </row>
    <row r="287" spans="2:16" ht="30" customHeight="1">
      <c r="C287" s="21"/>
    </row>
    <row r="288" spans="2:16" ht="30" customHeight="1">
      <c r="C288" s="21"/>
    </row>
    <row r="289" spans="2:16" ht="30" customHeight="1">
      <c r="C289" s="21"/>
    </row>
    <row r="290" spans="2:16" ht="30" customHeight="1">
      <c r="C290" s="21"/>
    </row>
    <row r="291" spans="2:16" ht="30" customHeight="1">
      <c r="C291" s="21"/>
    </row>
    <row r="292" spans="2:16" ht="30" customHeight="1">
      <c r="C292" s="21"/>
    </row>
    <row r="293" spans="2:16" ht="30" customHeight="1">
      <c r="B293" s="100" t="s">
        <v>198</v>
      </c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</row>
    <row r="294" spans="2:16" ht="30" customHeight="1">
      <c r="B294" s="99" t="s">
        <v>129</v>
      </c>
      <c r="C294" s="99"/>
      <c r="D294" s="99" t="s">
        <v>130</v>
      </c>
      <c r="E294" s="99"/>
      <c r="F294" s="99" t="s">
        <v>131</v>
      </c>
      <c r="G294" s="99"/>
      <c r="H294" s="99" t="s">
        <v>132</v>
      </c>
      <c r="I294" s="99"/>
      <c r="J294" s="99" t="s">
        <v>133</v>
      </c>
      <c r="K294" s="99"/>
      <c r="L294" s="99" t="s">
        <v>134</v>
      </c>
      <c r="M294" s="99"/>
      <c r="N294" s="99" t="s">
        <v>67</v>
      </c>
      <c r="O294" s="99"/>
      <c r="P294" s="99"/>
    </row>
    <row r="295" spans="2:16" ht="30" customHeight="1">
      <c r="B295" s="99"/>
      <c r="C295" s="99"/>
      <c r="D295" s="16" t="s">
        <v>3</v>
      </c>
      <c r="E295" s="16" t="s">
        <v>4</v>
      </c>
      <c r="F295" s="16" t="s">
        <v>3</v>
      </c>
      <c r="G295" s="16" t="s">
        <v>4</v>
      </c>
      <c r="H295" s="16" t="s">
        <v>3</v>
      </c>
      <c r="I295" s="16" t="s">
        <v>4</v>
      </c>
      <c r="J295" s="16" t="s">
        <v>3</v>
      </c>
      <c r="K295" s="16" t="s">
        <v>4</v>
      </c>
      <c r="L295" s="16" t="s">
        <v>3</v>
      </c>
      <c r="M295" s="16" t="s">
        <v>4</v>
      </c>
      <c r="N295" s="16" t="s">
        <v>3</v>
      </c>
      <c r="O295" s="16" t="s">
        <v>4</v>
      </c>
      <c r="P295" s="16" t="s">
        <v>5</v>
      </c>
    </row>
    <row r="296" spans="2:16" ht="30" customHeight="1">
      <c r="B296" s="98" t="s">
        <v>167</v>
      </c>
      <c r="C296" s="98"/>
      <c r="D296" s="17">
        <v>9</v>
      </c>
      <c r="E296" s="17">
        <v>1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6">
        <f>D296+F296+H296+J296+L296</f>
        <v>9</v>
      </c>
      <c r="O296" s="16">
        <f>E296+G296+I296+K296+M296</f>
        <v>1</v>
      </c>
      <c r="P296" s="16">
        <f>N296+O296</f>
        <v>10</v>
      </c>
    </row>
    <row r="297" spans="2:16" ht="30" customHeight="1">
      <c r="B297" s="98" t="s">
        <v>168</v>
      </c>
      <c r="C297" s="98"/>
      <c r="D297" s="17">
        <v>31</v>
      </c>
      <c r="E297" s="17">
        <v>9</v>
      </c>
      <c r="F297" s="17">
        <v>0</v>
      </c>
      <c r="G297" s="17">
        <v>0</v>
      </c>
      <c r="H297" s="17">
        <v>0</v>
      </c>
      <c r="I297" s="17">
        <v>1</v>
      </c>
      <c r="J297" s="17">
        <v>3</v>
      </c>
      <c r="K297" s="17">
        <v>1</v>
      </c>
      <c r="L297" s="17">
        <v>0</v>
      </c>
      <c r="M297" s="17">
        <v>0</v>
      </c>
      <c r="N297" s="16">
        <f t="shared" ref="N297:N317" si="50">D297+F297+H297+J297+L297</f>
        <v>34</v>
      </c>
      <c r="O297" s="16">
        <f t="shared" ref="O297:O317" si="51">E297+G297+I297+K297+M297</f>
        <v>11</v>
      </c>
      <c r="P297" s="16">
        <f t="shared" ref="P297:P317" si="52">N297+O297</f>
        <v>45</v>
      </c>
    </row>
    <row r="298" spans="2:16" ht="30" customHeight="1">
      <c r="B298" s="98" t="s">
        <v>185</v>
      </c>
      <c r="C298" s="98"/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6">
        <f t="shared" si="50"/>
        <v>0</v>
      </c>
      <c r="O298" s="16">
        <f t="shared" si="51"/>
        <v>0</v>
      </c>
      <c r="P298" s="16">
        <f t="shared" si="52"/>
        <v>0</v>
      </c>
    </row>
    <row r="299" spans="2:16" ht="30" customHeight="1">
      <c r="B299" s="98" t="s">
        <v>192</v>
      </c>
      <c r="C299" s="98"/>
      <c r="D299" s="17">
        <v>116</v>
      </c>
      <c r="E299" s="17">
        <v>8</v>
      </c>
      <c r="F299" s="17">
        <v>2</v>
      </c>
      <c r="G299" s="17">
        <v>0</v>
      </c>
      <c r="H299" s="17">
        <v>0</v>
      </c>
      <c r="I299" s="17">
        <v>0</v>
      </c>
      <c r="J299" s="17">
        <v>3</v>
      </c>
      <c r="K299" s="17">
        <v>0</v>
      </c>
      <c r="L299" s="17">
        <v>0</v>
      </c>
      <c r="M299" s="17">
        <v>0</v>
      </c>
      <c r="N299" s="16">
        <f t="shared" si="50"/>
        <v>121</v>
      </c>
      <c r="O299" s="16">
        <f t="shared" si="51"/>
        <v>8</v>
      </c>
      <c r="P299" s="16">
        <f t="shared" si="52"/>
        <v>129</v>
      </c>
    </row>
    <row r="300" spans="2:16" ht="30" customHeight="1">
      <c r="B300" s="98" t="s">
        <v>72</v>
      </c>
      <c r="C300" s="98"/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6">
        <f t="shared" si="50"/>
        <v>0</v>
      </c>
      <c r="O300" s="16">
        <f t="shared" si="51"/>
        <v>0</v>
      </c>
      <c r="P300" s="16">
        <f t="shared" si="52"/>
        <v>0</v>
      </c>
    </row>
    <row r="301" spans="2:16" ht="30" customHeight="1">
      <c r="B301" s="98" t="s">
        <v>182</v>
      </c>
      <c r="C301" s="98"/>
      <c r="D301" s="17">
        <v>115</v>
      </c>
      <c r="E301" s="17">
        <v>78</v>
      </c>
      <c r="F301" s="17">
        <v>2</v>
      </c>
      <c r="G301" s="17">
        <v>1</v>
      </c>
      <c r="H301" s="17">
        <v>0</v>
      </c>
      <c r="I301" s="17">
        <v>0</v>
      </c>
      <c r="J301" s="17">
        <v>1</v>
      </c>
      <c r="K301" s="17">
        <v>0</v>
      </c>
      <c r="L301" s="17">
        <v>0</v>
      </c>
      <c r="M301" s="17">
        <v>0</v>
      </c>
      <c r="N301" s="16">
        <f t="shared" si="50"/>
        <v>118</v>
      </c>
      <c r="O301" s="16">
        <f t="shared" si="51"/>
        <v>79</v>
      </c>
      <c r="P301" s="16">
        <f t="shared" si="52"/>
        <v>197</v>
      </c>
    </row>
    <row r="302" spans="2:16" ht="30" customHeight="1">
      <c r="B302" s="98" t="s">
        <v>193</v>
      </c>
      <c r="C302" s="98"/>
      <c r="D302" s="17">
        <v>31</v>
      </c>
      <c r="E302" s="17">
        <v>29</v>
      </c>
      <c r="F302" s="17">
        <v>1</v>
      </c>
      <c r="G302" s="17">
        <v>1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6">
        <f t="shared" si="50"/>
        <v>32</v>
      </c>
      <c r="O302" s="16">
        <f t="shared" si="51"/>
        <v>30</v>
      </c>
      <c r="P302" s="16">
        <f t="shared" si="52"/>
        <v>62</v>
      </c>
    </row>
    <row r="303" spans="2:16" ht="30" customHeight="1">
      <c r="B303" s="98" t="s">
        <v>31</v>
      </c>
      <c r="C303" s="98"/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6">
        <f t="shared" si="50"/>
        <v>0</v>
      </c>
      <c r="O303" s="16">
        <f t="shared" si="51"/>
        <v>0</v>
      </c>
      <c r="P303" s="16">
        <f t="shared" si="52"/>
        <v>0</v>
      </c>
    </row>
    <row r="304" spans="2:16" ht="30" customHeight="1">
      <c r="B304" s="98" t="s">
        <v>22</v>
      </c>
      <c r="C304" s="98"/>
      <c r="D304" s="17">
        <v>53</v>
      </c>
      <c r="E304" s="17">
        <v>51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6">
        <f t="shared" si="50"/>
        <v>53</v>
      </c>
      <c r="O304" s="16">
        <f t="shared" si="51"/>
        <v>51</v>
      </c>
      <c r="P304" s="16">
        <f t="shared" si="52"/>
        <v>104</v>
      </c>
    </row>
    <row r="305" spans="2:16" ht="30" customHeight="1">
      <c r="B305" s="98" t="s">
        <v>194</v>
      </c>
      <c r="C305" s="98"/>
      <c r="D305" s="17">
        <v>102</v>
      </c>
      <c r="E305" s="17">
        <v>45</v>
      </c>
      <c r="F305" s="17">
        <v>0</v>
      </c>
      <c r="G305" s="17">
        <v>0</v>
      </c>
      <c r="H305" s="17">
        <v>0</v>
      </c>
      <c r="I305" s="17">
        <v>0</v>
      </c>
      <c r="J305" s="17">
        <v>1</v>
      </c>
      <c r="K305" s="17">
        <v>0</v>
      </c>
      <c r="L305" s="17">
        <v>0</v>
      </c>
      <c r="M305" s="17">
        <v>0</v>
      </c>
      <c r="N305" s="16">
        <f t="shared" si="50"/>
        <v>103</v>
      </c>
      <c r="O305" s="16">
        <f t="shared" si="51"/>
        <v>45</v>
      </c>
      <c r="P305" s="16">
        <f t="shared" si="52"/>
        <v>148</v>
      </c>
    </row>
    <row r="306" spans="2:16" ht="30" customHeight="1">
      <c r="B306" s="109" t="s">
        <v>25</v>
      </c>
      <c r="C306" s="17" t="s">
        <v>159</v>
      </c>
      <c r="D306" s="17">
        <v>43</v>
      </c>
      <c r="E306" s="17">
        <v>46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6">
        <f t="shared" si="50"/>
        <v>43</v>
      </c>
      <c r="O306" s="16">
        <f t="shared" si="51"/>
        <v>46</v>
      </c>
      <c r="P306" s="16">
        <f t="shared" si="52"/>
        <v>89</v>
      </c>
    </row>
    <row r="307" spans="2:16" ht="30" customHeight="1">
      <c r="B307" s="109"/>
      <c r="C307" s="17" t="s">
        <v>49</v>
      </c>
      <c r="D307" s="17">
        <v>20</v>
      </c>
      <c r="E307" s="17">
        <v>20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6">
        <f t="shared" si="50"/>
        <v>20</v>
      </c>
      <c r="O307" s="16">
        <f t="shared" si="51"/>
        <v>20</v>
      </c>
      <c r="P307" s="16">
        <f t="shared" si="52"/>
        <v>40</v>
      </c>
    </row>
    <row r="308" spans="2:16" ht="30" customHeight="1">
      <c r="B308" s="109"/>
      <c r="C308" s="17" t="s">
        <v>50</v>
      </c>
      <c r="D308" s="17">
        <v>25</v>
      </c>
      <c r="E308" s="17">
        <v>32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6">
        <f t="shared" si="50"/>
        <v>25</v>
      </c>
      <c r="O308" s="16">
        <f t="shared" si="51"/>
        <v>32</v>
      </c>
      <c r="P308" s="16">
        <f t="shared" si="52"/>
        <v>57</v>
      </c>
    </row>
    <row r="309" spans="2:16" ht="30" customHeight="1">
      <c r="B309" s="109"/>
      <c r="C309" s="18" t="s">
        <v>67</v>
      </c>
      <c r="D309" s="18">
        <f>SUM(D306:D308)</f>
        <v>88</v>
      </c>
      <c r="E309" s="18">
        <f t="shared" ref="E309:M309" si="53">SUM(E306:E308)</f>
        <v>98</v>
      </c>
      <c r="F309" s="18">
        <f t="shared" si="53"/>
        <v>0</v>
      </c>
      <c r="G309" s="18">
        <f t="shared" si="53"/>
        <v>0</v>
      </c>
      <c r="H309" s="18">
        <f t="shared" si="53"/>
        <v>0</v>
      </c>
      <c r="I309" s="18">
        <f t="shared" si="53"/>
        <v>0</v>
      </c>
      <c r="J309" s="18">
        <f t="shared" si="53"/>
        <v>0</v>
      </c>
      <c r="K309" s="18">
        <f t="shared" si="53"/>
        <v>0</v>
      </c>
      <c r="L309" s="18">
        <f t="shared" si="53"/>
        <v>0</v>
      </c>
      <c r="M309" s="18">
        <f t="shared" si="53"/>
        <v>0</v>
      </c>
      <c r="N309" s="16">
        <f t="shared" si="50"/>
        <v>88</v>
      </c>
      <c r="O309" s="16">
        <f t="shared" si="51"/>
        <v>98</v>
      </c>
      <c r="P309" s="16">
        <f t="shared" si="52"/>
        <v>186</v>
      </c>
    </row>
    <row r="310" spans="2:16" ht="30" customHeight="1">
      <c r="B310" s="98" t="s">
        <v>199</v>
      </c>
      <c r="C310" s="98"/>
      <c r="D310" s="17">
        <v>45</v>
      </c>
      <c r="E310" s="17">
        <v>3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6">
        <f t="shared" si="50"/>
        <v>45</v>
      </c>
      <c r="O310" s="16">
        <f t="shared" si="51"/>
        <v>3</v>
      </c>
      <c r="P310" s="16">
        <f t="shared" si="52"/>
        <v>48</v>
      </c>
    </row>
    <row r="311" spans="2:16" ht="30" customHeight="1">
      <c r="B311" s="98" t="s">
        <v>73</v>
      </c>
      <c r="C311" s="98"/>
      <c r="D311" s="17">
        <v>76</v>
      </c>
      <c r="E311" s="17">
        <v>14</v>
      </c>
      <c r="F311" s="17">
        <v>1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6">
        <f t="shared" si="50"/>
        <v>77</v>
      </c>
      <c r="O311" s="16">
        <f t="shared" si="51"/>
        <v>14</v>
      </c>
      <c r="P311" s="16">
        <f t="shared" si="52"/>
        <v>91</v>
      </c>
    </row>
    <row r="312" spans="2:16" ht="30" customHeight="1">
      <c r="B312" s="109" t="s">
        <v>344</v>
      </c>
      <c r="C312" s="17" t="s">
        <v>135</v>
      </c>
      <c r="D312" s="17">
        <v>56</v>
      </c>
      <c r="E312" s="17">
        <v>63</v>
      </c>
      <c r="F312" s="17">
        <v>2</v>
      </c>
      <c r="G312" s="17">
        <v>3</v>
      </c>
      <c r="H312" s="17">
        <v>0</v>
      </c>
      <c r="I312" s="17">
        <v>0</v>
      </c>
      <c r="J312" s="17">
        <v>1</v>
      </c>
      <c r="K312" s="17">
        <v>2</v>
      </c>
      <c r="L312" s="17">
        <v>0</v>
      </c>
      <c r="M312" s="17">
        <v>0</v>
      </c>
      <c r="N312" s="16">
        <f t="shared" si="50"/>
        <v>59</v>
      </c>
      <c r="O312" s="16">
        <f t="shared" si="51"/>
        <v>68</v>
      </c>
      <c r="P312" s="16">
        <f t="shared" si="52"/>
        <v>127</v>
      </c>
    </row>
    <row r="313" spans="2:16" ht="30" customHeight="1">
      <c r="B313" s="109"/>
      <c r="C313" s="17" t="s">
        <v>136</v>
      </c>
      <c r="D313" s="17">
        <v>57</v>
      </c>
      <c r="E313" s="17">
        <v>63</v>
      </c>
      <c r="F313" s="17">
        <v>8</v>
      </c>
      <c r="G313" s="17">
        <v>3</v>
      </c>
      <c r="H313" s="17">
        <v>0</v>
      </c>
      <c r="I313" s="17">
        <v>0</v>
      </c>
      <c r="J313" s="17">
        <v>1</v>
      </c>
      <c r="K313" s="17">
        <v>2</v>
      </c>
      <c r="L313" s="17">
        <v>0</v>
      </c>
      <c r="M313" s="17">
        <v>0</v>
      </c>
      <c r="N313" s="16">
        <f t="shared" si="50"/>
        <v>66</v>
      </c>
      <c r="O313" s="16">
        <f t="shared" si="51"/>
        <v>68</v>
      </c>
      <c r="P313" s="16">
        <f t="shared" si="52"/>
        <v>134</v>
      </c>
    </row>
    <row r="314" spans="2:16" ht="30" customHeight="1">
      <c r="B314" s="109"/>
      <c r="C314" s="17" t="s">
        <v>137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6">
        <f t="shared" si="50"/>
        <v>0</v>
      </c>
      <c r="O314" s="16">
        <f t="shared" si="51"/>
        <v>0</v>
      </c>
      <c r="P314" s="16">
        <f t="shared" si="52"/>
        <v>0</v>
      </c>
    </row>
    <row r="315" spans="2:16" ht="30" customHeight="1">
      <c r="B315" s="109"/>
      <c r="C315" s="18" t="s">
        <v>67</v>
      </c>
      <c r="D315" s="18">
        <f>SUM(D312:D314)</f>
        <v>113</v>
      </c>
      <c r="E315" s="18">
        <f t="shared" ref="E315:M315" si="54">SUM(E312:E314)</f>
        <v>126</v>
      </c>
      <c r="F315" s="18">
        <f t="shared" si="54"/>
        <v>10</v>
      </c>
      <c r="G315" s="18">
        <f t="shared" si="54"/>
        <v>6</v>
      </c>
      <c r="H315" s="18">
        <f t="shared" si="54"/>
        <v>0</v>
      </c>
      <c r="I315" s="18">
        <f t="shared" si="54"/>
        <v>0</v>
      </c>
      <c r="J315" s="18">
        <f t="shared" si="54"/>
        <v>2</v>
      </c>
      <c r="K315" s="18">
        <f t="shared" si="54"/>
        <v>4</v>
      </c>
      <c r="L315" s="18">
        <f t="shared" si="54"/>
        <v>0</v>
      </c>
      <c r="M315" s="18">
        <f t="shared" si="54"/>
        <v>0</v>
      </c>
      <c r="N315" s="16">
        <f t="shared" si="50"/>
        <v>125</v>
      </c>
      <c r="O315" s="16">
        <f t="shared" si="51"/>
        <v>136</v>
      </c>
      <c r="P315" s="16">
        <f t="shared" si="52"/>
        <v>261</v>
      </c>
    </row>
    <row r="316" spans="2:16" ht="30" customHeight="1">
      <c r="B316" s="98" t="s">
        <v>165</v>
      </c>
      <c r="C316" s="98"/>
      <c r="D316" s="17">
        <v>581</v>
      </c>
      <c r="E316" s="17">
        <v>504</v>
      </c>
      <c r="F316" s="17">
        <v>6</v>
      </c>
      <c r="G316" s="17">
        <v>7</v>
      </c>
      <c r="H316" s="17">
        <v>0</v>
      </c>
      <c r="I316" s="17">
        <v>0</v>
      </c>
      <c r="J316" s="17">
        <v>3</v>
      </c>
      <c r="K316" s="17">
        <v>1</v>
      </c>
      <c r="L316" s="17">
        <v>0</v>
      </c>
      <c r="M316" s="17">
        <v>0</v>
      </c>
      <c r="N316" s="16">
        <f t="shared" si="50"/>
        <v>590</v>
      </c>
      <c r="O316" s="16">
        <f t="shared" si="51"/>
        <v>512</v>
      </c>
      <c r="P316" s="16">
        <f t="shared" si="52"/>
        <v>1102</v>
      </c>
    </row>
    <row r="317" spans="2:16" ht="30" customHeight="1">
      <c r="B317" s="99" t="s">
        <v>5</v>
      </c>
      <c r="C317" s="99"/>
      <c r="D317" s="16">
        <f>D296+D297+D298+D299+D300+D301+D302+D303+D304+D305+D309+D310+D311+D315+D316</f>
        <v>1360</v>
      </c>
      <c r="E317" s="16">
        <f t="shared" ref="E317:M317" si="55">E296+E297+E298+E299+E300+E301+E302+E303+E304+E305+E309+E310+E311+E315+E316</f>
        <v>966</v>
      </c>
      <c r="F317" s="16">
        <f t="shared" si="55"/>
        <v>22</v>
      </c>
      <c r="G317" s="16">
        <f t="shared" si="55"/>
        <v>15</v>
      </c>
      <c r="H317" s="16">
        <f t="shared" si="55"/>
        <v>0</v>
      </c>
      <c r="I317" s="16">
        <f t="shared" si="55"/>
        <v>1</v>
      </c>
      <c r="J317" s="16">
        <f t="shared" si="55"/>
        <v>13</v>
      </c>
      <c r="K317" s="16">
        <f t="shared" si="55"/>
        <v>6</v>
      </c>
      <c r="L317" s="16">
        <f t="shared" si="55"/>
        <v>0</v>
      </c>
      <c r="M317" s="16">
        <f t="shared" si="55"/>
        <v>0</v>
      </c>
      <c r="N317" s="16">
        <f t="shared" si="50"/>
        <v>1395</v>
      </c>
      <c r="O317" s="16">
        <f t="shared" si="51"/>
        <v>988</v>
      </c>
      <c r="P317" s="16">
        <f t="shared" si="52"/>
        <v>2383</v>
      </c>
    </row>
    <row r="318" spans="2:16" ht="30" customHeight="1">
      <c r="C318" s="21"/>
    </row>
    <row r="319" spans="2:16" ht="30" customHeight="1">
      <c r="C319" s="21"/>
    </row>
    <row r="320" spans="2:16" ht="30" customHeight="1">
      <c r="C320" s="21"/>
    </row>
    <row r="321" spans="1:16" ht="30" customHeight="1">
      <c r="C321" s="21"/>
    </row>
    <row r="322" spans="1:16" ht="30" customHeight="1">
      <c r="C322" s="21"/>
    </row>
    <row r="323" spans="1:16" ht="30" customHeight="1">
      <c r="C323" s="21"/>
    </row>
    <row r="324" spans="1:16" ht="30" customHeight="1">
      <c r="A324" s="100" t="s">
        <v>360</v>
      </c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</row>
    <row r="325" spans="1:16" ht="62.25" customHeight="1">
      <c r="A325" s="99" t="s">
        <v>129</v>
      </c>
      <c r="B325" s="99"/>
      <c r="C325" s="99"/>
      <c r="D325" s="99" t="s">
        <v>130</v>
      </c>
      <c r="E325" s="99"/>
      <c r="F325" s="99" t="s">
        <v>131</v>
      </c>
      <c r="G325" s="99"/>
      <c r="H325" s="99" t="s">
        <v>132</v>
      </c>
      <c r="I325" s="99"/>
      <c r="J325" s="99" t="s">
        <v>133</v>
      </c>
      <c r="K325" s="99"/>
      <c r="L325" s="99" t="s">
        <v>134</v>
      </c>
      <c r="M325" s="99"/>
      <c r="N325" s="99" t="s">
        <v>67</v>
      </c>
      <c r="O325" s="99"/>
      <c r="P325" s="99"/>
    </row>
    <row r="326" spans="1:16" ht="30" customHeight="1">
      <c r="A326" s="99"/>
      <c r="B326" s="99"/>
      <c r="C326" s="99"/>
      <c r="D326" s="16" t="s">
        <v>3</v>
      </c>
      <c r="E326" s="16" t="s">
        <v>4</v>
      </c>
      <c r="F326" s="16" t="s">
        <v>3</v>
      </c>
      <c r="G326" s="16" t="s">
        <v>4</v>
      </c>
      <c r="H326" s="16" t="s">
        <v>3</v>
      </c>
      <c r="I326" s="16" t="s">
        <v>4</v>
      </c>
      <c r="J326" s="16" t="s">
        <v>3</v>
      </c>
      <c r="K326" s="16" t="s">
        <v>4</v>
      </c>
      <c r="L326" s="16" t="s">
        <v>3</v>
      </c>
      <c r="M326" s="16" t="s">
        <v>4</v>
      </c>
      <c r="N326" s="16" t="s">
        <v>3</v>
      </c>
      <c r="O326" s="16" t="s">
        <v>4</v>
      </c>
      <c r="P326" s="16" t="s">
        <v>5</v>
      </c>
    </row>
    <row r="327" spans="1:16" ht="30" customHeight="1">
      <c r="A327" s="98" t="s">
        <v>441</v>
      </c>
      <c r="B327" s="98"/>
      <c r="C327" s="98"/>
      <c r="D327" s="17">
        <v>91</v>
      </c>
      <c r="E327" s="17">
        <v>23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6">
        <f>D327+F327+H327+J327+L327</f>
        <v>91</v>
      </c>
      <c r="O327" s="16">
        <f>E327+G327+I327+K327+M327</f>
        <v>23</v>
      </c>
      <c r="P327" s="16">
        <f>N327+O327</f>
        <v>114</v>
      </c>
    </row>
    <row r="328" spans="1:16" ht="30" customHeight="1">
      <c r="A328" s="98" t="s">
        <v>201</v>
      </c>
      <c r="B328" s="98"/>
      <c r="C328" s="98"/>
      <c r="D328" s="17">
        <v>533</v>
      </c>
      <c r="E328" s="17">
        <v>452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6">
        <f t="shared" ref="N328:N350" si="56">D328+F328+H328+J328+L328</f>
        <v>533</v>
      </c>
      <c r="O328" s="16">
        <f t="shared" ref="O328:O350" si="57">E328+G328+I328+K328+M328</f>
        <v>452</v>
      </c>
      <c r="P328" s="16">
        <f t="shared" ref="P328:P350" si="58">N328+O328</f>
        <v>985</v>
      </c>
    </row>
    <row r="329" spans="1:16" ht="30" customHeight="1">
      <c r="A329" s="98" t="s">
        <v>442</v>
      </c>
      <c r="B329" s="98"/>
      <c r="C329" s="98"/>
      <c r="D329" s="17">
        <v>29</v>
      </c>
      <c r="E329" s="17">
        <v>5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6">
        <f t="shared" si="56"/>
        <v>29</v>
      </c>
      <c r="O329" s="16">
        <f t="shared" si="57"/>
        <v>5</v>
      </c>
      <c r="P329" s="16">
        <f t="shared" si="58"/>
        <v>34</v>
      </c>
    </row>
    <row r="330" spans="1:16" ht="30" customHeight="1">
      <c r="A330" s="98" t="s">
        <v>210</v>
      </c>
      <c r="B330" s="98"/>
      <c r="C330" s="98"/>
      <c r="D330" s="17">
        <v>16</v>
      </c>
      <c r="E330" s="17">
        <v>6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6">
        <f t="shared" si="56"/>
        <v>16</v>
      </c>
      <c r="O330" s="16">
        <f t="shared" si="57"/>
        <v>6</v>
      </c>
      <c r="P330" s="16">
        <f t="shared" si="58"/>
        <v>22</v>
      </c>
    </row>
    <row r="331" spans="1:16" ht="30" customHeight="1">
      <c r="A331" s="106" t="s">
        <v>362</v>
      </c>
      <c r="B331" s="102" t="s">
        <v>202</v>
      </c>
      <c r="C331" s="103"/>
      <c r="D331" s="17">
        <v>207</v>
      </c>
      <c r="E331" s="17">
        <v>93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1</v>
      </c>
      <c r="M331" s="17">
        <v>0</v>
      </c>
      <c r="N331" s="16">
        <f t="shared" si="56"/>
        <v>208</v>
      </c>
      <c r="O331" s="16">
        <f t="shared" si="57"/>
        <v>93</v>
      </c>
      <c r="P331" s="16">
        <f t="shared" si="58"/>
        <v>301</v>
      </c>
    </row>
    <row r="332" spans="1:16" ht="30" customHeight="1">
      <c r="A332" s="106"/>
      <c r="B332" s="102" t="s">
        <v>203</v>
      </c>
      <c r="C332" s="103"/>
      <c r="D332" s="17">
        <v>243</v>
      </c>
      <c r="E332" s="17">
        <v>115</v>
      </c>
      <c r="F332" s="17">
        <v>1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1</v>
      </c>
      <c r="M332" s="17">
        <v>0</v>
      </c>
      <c r="N332" s="16">
        <f t="shared" si="56"/>
        <v>245</v>
      </c>
      <c r="O332" s="16">
        <f t="shared" si="57"/>
        <v>115</v>
      </c>
      <c r="P332" s="16">
        <f t="shared" si="58"/>
        <v>360</v>
      </c>
    </row>
    <row r="333" spans="1:16" ht="30" customHeight="1">
      <c r="A333" s="106"/>
      <c r="B333" s="102" t="s">
        <v>204</v>
      </c>
      <c r="C333" s="103"/>
      <c r="D333" s="17">
        <v>217</v>
      </c>
      <c r="E333" s="17">
        <v>92</v>
      </c>
      <c r="F333" s="17">
        <v>1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1</v>
      </c>
      <c r="M333" s="17">
        <v>0</v>
      </c>
      <c r="N333" s="16">
        <f t="shared" si="56"/>
        <v>219</v>
      </c>
      <c r="O333" s="16">
        <f t="shared" si="57"/>
        <v>92</v>
      </c>
      <c r="P333" s="16">
        <f t="shared" si="58"/>
        <v>311</v>
      </c>
    </row>
    <row r="334" spans="1:16" ht="30" customHeight="1">
      <c r="A334" s="106"/>
      <c r="B334" s="115" t="s">
        <v>67</v>
      </c>
      <c r="C334" s="116"/>
      <c r="D334" s="18">
        <f>SUM(D331:D333)</f>
        <v>667</v>
      </c>
      <c r="E334" s="18">
        <f t="shared" ref="E334:M334" si="59">SUM(E331:E333)</f>
        <v>300</v>
      </c>
      <c r="F334" s="18">
        <f t="shared" si="59"/>
        <v>2</v>
      </c>
      <c r="G334" s="18">
        <f t="shared" si="59"/>
        <v>0</v>
      </c>
      <c r="H334" s="18">
        <f t="shared" si="59"/>
        <v>0</v>
      </c>
      <c r="I334" s="18">
        <f t="shared" si="59"/>
        <v>0</v>
      </c>
      <c r="J334" s="18">
        <f t="shared" si="59"/>
        <v>0</v>
      </c>
      <c r="K334" s="18">
        <f t="shared" si="59"/>
        <v>0</v>
      </c>
      <c r="L334" s="18">
        <f t="shared" si="59"/>
        <v>3</v>
      </c>
      <c r="M334" s="18">
        <f t="shared" si="59"/>
        <v>0</v>
      </c>
      <c r="N334" s="16">
        <f t="shared" si="56"/>
        <v>672</v>
      </c>
      <c r="O334" s="16">
        <f t="shared" si="57"/>
        <v>300</v>
      </c>
      <c r="P334" s="16">
        <f t="shared" si="58"/>
        <v>972</v>
      </c>
    </row>
    <row r="335" spans="1:16" ht="30" customHeight="1">
      <c r="A335" s="106"/>
      <c r="B335" s="98" t="s">
        <v>212</v>
      </c>
      <c r="C335" s="98"/>
      <c r="D335" s="17">
        <v>74</v>
      </c>
      <c r="E335" s="17">
        <v>27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6">
        <f t="shared" si="56"/>
        <v>74</v>
      </c>
      <c r="O335" s="16">
        <f t="shared" si="57"/>
        <v>27</v>
      </c>
      <c r="P335" s="16">
        <f t="shared" si="58"/>
        <v>101</v>
      </c>
    </row>
    <row r="336" spans="1:16" ht="30" customHeight="1">
      <c r="A336" s="106"/>
      <c r="B336" s="114" t="s">
        <v>337</v>
      </c>
      <c r="C336" s="114"/>
      <c r="D336" s="18">
        <f>D334+D335</f>
        <v>741</v>
      </c>
      <c r="E336" s="18">
        <f t="shared" ref="E336:M336" si="60">E334+E335</f>
        <v>327</v>
      </c>
      <c r="F336" s="18">
        <f t="shared" si="60"/>
        <v>2</v>
      </c>
      <c r="G336" s="18">
        <f t="shared" si="60"/>
        <v>0</v>
      </c>
      <c r="H336" s="18">
        <f t="shared" si="60"/>
        <v>0</v>
      </c>
      <c r="I336" s="18">
        <f t="shared" si="60"/>
        <v>0</v>
      </c>
      <c r="J336" s="18">
        <f t="shared" si="60"/>
        <v>0</v>
      </c>
      <c r="K336" s="18">
        <f t="shared" si="60"/>
        <v>0</v>
      </c>
      <c r="L336" s="18">
        <f t="shared" si="60"/>
        <v>3</v>
      </c>
      <c r="M336" s="18">
        <f t="shared" si="60"/>
        <v>0</v>
      </c>
      <c r="N336" s="16">
        <f t="shared" si="56"/>
        <v>746</v>
      </c>
      <c r="O336" s="16">
        <f t="shared" si="57"/>
        <v>327</v>
      </c>
      <c r="P336" s="16">
        <f t="shared" si="58"/>
        <v>1073</v>
      </c>
    </row>
    <row r="337" spans="1:16" ht="30" customHeight="1">
      <c r="A337" s="106" t="s">
        <v>344</v>
      </c>
      <c r="B337" s="102" t="s">
        <v>205</v>
      </c>
      <c r="C337" s="103"/>
      <c r="D337" s="17">
        <v>773</v>
      </c>
      <c r="E337" s="17">
        <v>995</v>
      </c>
      <c r="F337" s="17">
        <v>2</v>
      </c>
      <c r="G337" s="17">
        <v>4</v>
      </c>
      <c r="H337" s="17">
        <v>0</v>
      </c>
      <c r="I337" s="17">
        <v>0</v>
      </c>
      <c r="J337" s="17">
        <v>1</v>
      </c>
      <c r="K337" s="17">
        <v>5</v>
      </c>
      <c r="L337" s="17">
        <v>0</v>
      </c>
      <c r="M337" s="17">
        <v>0</v>
      </c>
      <c r="N337" s="16">
        <f t="shared" si="56"/>
        <v>776</v>
      </c>
      <c r="O337" s="16">
        <f t="shared" si="57"/>
        <v>1004</v>
      </c>
      <c r="P337" s="16">
        <f t="shared" si="58"/>
        <v>1780</v>
      </c>
    </row>
    <row r="338" spans="1:16" ht="30" customHeight="1">
      <c r="A338" s="106"/>
      <c r="B338" s="102" t="s">
        <v>206</v>
      </c>
      <c r="C338" s="103"/>
      <c r="D338" s="17">
        <v>445</v>
      </c>
      <c r="E338" s="17">
        <v>520</v>
      </c>
      <c r="F338" s="17">
        <v>4</v>
      </c>
      <c r="G338" s="17">
        <v>0</v>
      </c>
      <c r="H338" s="17">
        <v>0</v>
      </c>
      <c r="I338" s="17">
        <v>0</v>
      </c>
      <c r="J338" s="17">
        <v>1</v>
      </c>
      <c r="K338" s="17">
        <v>4</v>
      </c>
      <c r="L338" s="17">
        <v>1</v>
      </c>
      <c r="M338" s="17">
        <v>0</v>
      </c>
      <c r="N338" s="16">
        <f t="shared" si="56"/>
        <v>451</v>
      </c>
      <c r="O338" s="16">
        <f t="shared" si="57"/>
        <v>524</v>
      </c>
      <c r="P338" s="16">
        <f t="shared" si="58"/>
        <v>975</v>
      </c>
    </row>
    <row r="339" spans="1:16" ht="30" customHeight="1">
      <c r="A339" s="106"/>
      <c r="B339" s="102" t="s">
        <v>55</v>
      </c>
      <c r="C339" s="103"/>
      <c r="D339" s="17">
        <v>180</v>
      </c>
      <c r="E339" s="17">
        <v>255</v>
      </c>
      <c r="F339" s="17">
        <v>0</v>
      </c>
      <c r="G339" s="17">
        <v>0</v>
      </c>
      <c r="H339" s="17">
        <v>0</v>
      </c>
      <c r="I339" s="17">
        <v>0</v>
      </c>
      <c r="J339" s="17">
        <v>3</v>
      </c>
      <c r="K339" s="17">
        <v>2</v>
      </c>
      <c r="L339" s="17">
        <v>2</v>
      </c>
      <c r="M339" s="17">
        <v>1</v>
      </c>
      <c r="N339" s="16">
        <f t="shared" si="56"/>
        <v>185</v>
      </c>
      <c r="O339" s="16">
        <f t="shared" si="57"/>
        <v>258</v>
      </c>
      <c r="P339" s="16">
        <f t="shared" si="58"/>
        <v>443</v>
      </c>
    </row>
    <row r="340" spans="1:16" ht="30" customHeight="1">
      <c r="A340" s="106"/>
      <c r="B340" s="104" t="s">
        <v>5</v>
      </c>
      <c r="C340" s="105"/>
      <c r="D340" s="24">
        <f>SUM(D337:D339)</f>
        <v>1398</v>
      </c>
      <c r="E340" s="24">
        <f t="shared" ref="E340:M340" si="61">SUM(E337:E339)</f>
        <v>1770</v>
      </c>
      <c r="F340" s="24">
        <f t="shared" si="61"/>
        <v>6</v>
      </c>
      <c r="G340" s="24">
        <f t="shared" si="61"/>
        <v>4</v>
      </c>
      <c r="H340" s="24">
        <f t="shared" si="61"/>
        <v>0</v>
      </c>
      <c r="I340" s="24">
        <f t="shared" si="61"/>
        <v>0</v>
      </c>
      <c r="J340" s="24">
        <f t="shared" si="61"/>
        <v>5</v>
      </c>
      <c r="K340" s="24">
        <f t="shared" si="61"/>
        <v>11</v>
      </c>
      <c r="L340" s="24">
        <f t="shared" si="61"/>
        <v>3</v>
      </c>
      <c r="M340" s="24">
        <f t="shared" si="61"/>
        <v>1</v>
      </c>
      <c r="N340" s="16">
        <f t="shared" si="56"/>
        <v>1412</v>
      </c>
      <c r="O340" s="16">
        <f t="shared" si="57"/>
        <v>1786</v>
      </c>
      <c r="P340" s="16">
        <f t="shared" si="58"/>
        <v>3198</v>
      </c>
    </row>
    <row r="341" spans="1:16" ht="30" customHeight="1">
      <c r="A341" s="106"/>
      <c r="B341" s="113" t="s">
        <v>213</v>
      </c>
      <c r="C341" s="113"/>
      <c r="D341" s="17">
        <v>107</v>
      </c>
      <c r="E341" s="17">
        <v>111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6">
        <f t="shared" si="56"/>
        <v>107</v>
      </c>
      <c r="O341" s="16">
        <f t="shared" si="57"/>
        <v>111</v>
      </c>
      <c r="P341" s="16">
        <f t="shared" si="58"/>
        <v>218</v>
      </c>
    </row>
    <row r="342" spans="1:16" ht="30" customHeight="1">
      <c r="A342" s="106"/>
      <c r="B342" s="98" t="s">
        <v>443</v>
      </c>
      <c r="C342" s="98"/>
      <c r="D342" s="17">
        <v>77</v>
      </c>
      <c r="E342" s="17">
        <v>147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6">
        <f t="shared" si="56"/>
        <v>77</v>
      </c>
      <c r="O342" s="16">
        <f t="shared" si="57"/>
        <v>147</v>
      </c>
      <c r="P342" s="16">
        <f t="shared" si="58"/>
        <v>224</v>
      </c>
    </row>
    <row r="343" spans="1:16" ht="30" customHeight="1">
      <c r="A343" s="106"/>
      <c r="B343" s="108" t="s">
        <v>342</v>
      </c>
      <c r="C343" s="108"/>
      <c r="D343" s="18">
        <f>D340+D341+D342</f>
        <v>1582</v>
      </c>
      <c r="E343" s="18">
        <f t="shared" ref="E343:M343" si="62">E340+E341+E342</f>
        <v>2028</v>
      </c>
      <c r="F343" s="18">
        <f t="shared" si="62"/>
        <v>6</v>
      </c>
      <c r="G343" s="18">
        <f t="shared" si="62"/>
        <v>4</v>
      </c>
      <c r="H343" s="18">
        <f t="shared" si="62"/>
        <v>0</v>
      </c>
      <c r="I343" s="18">
        <f t="shared" si="62"/>
        <v>0</v>
      </c>
      <c r="J343" s="18">
        <f t="shared" si="62"/>
        <v>5</v>
      </c>
      <c r="K343" s="18">
        <f t="shared" si="62"/>
        <v>11</v>
      </c>
      <c r="L343" s="18">
        <f t="shared" si="62"/>
        <v>3</v>
      </c>
      <c r="M343" s="18">
        <f t="shared" si="62"/>
        <v>1</v>
      </c>
      <c r="N343" s="16">
        <f t="shared" si="56"/>
        <v>1596</v>
      </c>
      <c r="O343" s="16">
        <f t="shared" si="57"/>
        <v>2044</v>
      </c>
      <c r="P343" s="16">
        <f t="shared" si="58"/>
        <v>3640</v>
      </c>
    </row>
    <row r="344" spans="1:16" ht="38.25" customHeight="1">
      <c r="A344" s="106" t="s">
        <v>363</v>
      </c>
      <c r="B344" s="98" t="s">
        <v>214</v>
      </c>
      <c r="C344" s="98"/>
      <c r="D344" s="17">
        <v>271</v>
      </c>
      <c r="E344" s="17">
        <v>87</v>
      </c>
      <c r="F344" s="17">
        <v>0</v>
      </c>
      <c r="G344" s="17">
        <v>0</v>
      </c>
      <c r="H344" s="17">
        <v>0</v>
      </c>
      <c r="I344" s="17">
        <v>0</v>
      </c>
      <c r="J344" s="17">
        <v>2</v>
      </c>
      <c r="K344" s="17">
        <v>1</v>
      </c>
      <c r="L344" s="17">
        <v>0</v>
      </c>
      <c r="M344" s="17">
        <v>0</v>
      </c>
      <c r="N344" s="16">
        <f t="shared" si="56"/>
        <v>273</v>
      </c>
      <c r="O344" s="16">
        <f t="shared" si="57"/>
        <v>88</v>
      </c>
      <c r="P344" s="16">
        <f t="shared" si="58"/>
        <v>361</v>
      </c>
    </row>
    <row r="345" spans="1:16" ht="37.5" customHeight="1">
      <c r="A345" s="106"/>
      <c r="B345" s="98" t="s">
        <v>208</v>
      </c>
      <c r="C345" s="98"/>
      <c r="D345" s="17">
        <v>279</v>
      </c>
      <c r="E345" s="17">
        <v>122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6">
        <f t="shared" si="56"/>
        <v>279</v>
      </c>
      <c r="O345" s="16">
        <f t="shared" si="57"/>
        <v>122</v>
      </c>
      <c r="P345" s="16">
        <f t="shared" si="58"/>
        <v>401</v>
      </c>
    </row>
    <row r="346" spans="1:16" ht="30" customHeight="1">
      <c r="A346" s="106"/>
      <c r="B346" s="108" t="s">
        <v>364</v>
      </c>
      <c r="C346" s="108"/>
      <c r="D346" s="18">
        <f>SUM(D344:D345)</f>
        <v>550</v>
      </c>
      <c r="E346" s="18">
        <f t="shared" ref="E346:M346" si="63">SUM(E344:E345)</f>
        <v>209</v>
      </c>
      <c r="F346" s="18">
        <f t="shared" si="63"/>
        <v>0</v>
      </c>
      <c r="G346" s="18">
        <f t="shared" si="63"/>
        <v>0</v>
      </c>
      <c r="H346" s="18">
        <f t="shared" si="63"/>
        <v>0</v>
      </c>
      <c r="I346" s="18">
        <f t="shared" si="63"/>
        <v>0</v>
      </c>
      <c r="J346" s="18">
        <f t="shared" si="63"/>
        <v>2</v>
      </c>
      <c r="K346" s="18">
        <f t="shared" si="63"/>
        <v>1</v>
      </c>
      <c r="L346" s="18">
        <f t="shared" si="63"/>
        <v>0</v>
      </c>
      <c r="M346" s="18">
        <f t="shared" si="63"/>
        <v>0</v>
      </c>
      <c r="N346" s="16">
        <f t="shared" si="56"/>
        <v>552</v>
      </c>
      <c r="O346" s="16">
        <f t="shared" si="57"/>
        <v>210</v>
      </c>
      <c r="P346" s="16">
        <f t="shared" si="58"/>
        <v>762</v>
      </c>
    </row>
    <row r="347" spans="1:16" ht="30" customHeight="1">
      <c r="A347" s="106" t="s">
        <v>31</v>
      </c>
      <c r="B347" s="98" t="s">
        <v>211</v>
      </c>
      <c r="C347" s="98"/>
      <c r="D347" s="17">
        <v>36</v>
      </c>
      <c r="E347" s="17">
        <v>83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6">
        <f t="shared" si="56"/>
        <v>36</v>
      </c>
      <c r="O347" s="16">
        <f t="shared" si="57"/>
        <v>83</v>
      </c>
      <c r="P347" s="16">
        <f t="shared" si="58"/>
        <v>119</v>
      </c>
    </row>
    <row r="348" spans="1:16" ht="30" customHeight="1">
      <c r="A348" s="106"/>
      <c r="B348" s="98" t="s">
        <v>207</v>
      </c>
      <c r="C348" s="98"/>
      <c r="D348" s="17">
        <v>105</v>
      </c>
      <c r="E348" s="17">
        <v>284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6">
        <f t="shared" si="56"/>
        <v>105</v>
      </c>
      <c r="O348" s="16">
        <f t="shared" si="57"/>
        <v>284</v>
      </c>
      <c r="P348" s="16">
        <f t="shared" si="58"/>
        <v>389</v>
      </c>
    </row>
    <row r="349" spans="1:16" ht="30" customHeight="1">
      <c r="A349" s="106"/>
      <c r="B349" s="98" t="s">
        <v>116</v>
      </c>
      <c r="C349" s="98"/>
      <c r="D349" s="17">
        <v>20</v>
      </c>
      <c r="E349" s="17">
        <v>87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6">
        <f t="shared" si="56"/>
        <v>20</v>
      </c>
      <c r="O349" s="16">
        <f t="shared" si="57"/>
        <v>87</v>
      </c>
      <c r="P349" s="16">
        <f t="shared" si="58"/>
        <v>107</v>
      </c>
    </row>
    <row r="350" spans="1:16" ht="30" customHeight="1">
      <c r="A350" s="106"/>
      <c r="B350" s="107" t="s">
        <v>361</v>
      </c>
      <c r="C350" s="107"/>
      <c r="D350" s="19">
        <f>SUM(D347:D349)</f>
        <v>161</v>
      </c>
      <c r="E350" s="19">
        <f t="shared" ref="E350:M350" si="64">SUM(E347:E349)</f>
        <v>454</v>
      </c>
      <c r="F350" s="19">
        <f t="shared" si="64"/>
        <v>0</v>
      </c>
      <c r="G350" s="19">
        <f t="shared" si="64"/>
        <v>0</v>
      </c>
      <c r="H350" s="19">
        <f t="shared" si="64"/>
        <v>0</v>
      </c>
      <c r="I350" s="19">
        <f t="shared" si="64"/>
        <v>0</v>
      </c>
      <c r="J350" s="19">
        <f t="shared" si="64"/>
        <v>0</v>
      </c>
      <c r="K350" s="19">
        <f t="shared" si="64"/>
        <v>0</v>
      </c>
      <c r="L350" s="19">
        <f t="shared" si="64"/>
        <v>0</v>
      </c>
      <c r="M350" s="19">
        <f t="shared" si="64"/>
        <v>0</v>
      </c>
      <c r="N350" s="16">
        <f t="shared" si="56"/>
        <v>161</v>
      </c>
      <c r="O350" s="16">
        <f t="shared" si="57"/>
        <v>454</v>
      </c>
      <c r="P350" s="16">
        <f t="shared" si="58"/>
        <v>615</v>
      </c>
    </row>
    <row r="351" spans="1:16" ht="30" customHeight="1">
      <c r="A351" s="99" t="s">
        <v>45</v>
      </c>
      <c r="B351" s="99"/>
      <c r="C351" s="99"/>
      <c r="D351" s="16">
        <f>D327+D328+D329+D330+D336+D343+D346+D350</f>
        <v>3703</v>
      </c>
      <c r="E351" s="16">
        <f t="shared" ref="E351:P351" si="65">E327+E328+E329+E330+E336+E343+E346+E350</f>
        <v>3504</v>
      </c>
      <c r="F351" s="16">
        <f t="shared" si="65"/>
        <v>8</v>
      </c>
      <c r="G351" s="16">
        <f t="shared" si="65"/>
        <v>4</v>
      </c>
      <c r="H351" s="16">
        <f t="shared" si="65"/>
        <v>0</v>
      </c>
      <c r="I351" s="16">
        <f t="shared" si="65"/>
        <v>0</v>
      </c>
      <c r="J351" s="16">
        <f t="shared" si="65"/>
        <v>7</v>
      </c>
      <c r="K351" s="16">
        <f t="shared" si="65"/>
        <v>12</v>
      </c>
      <c r="L351" s="16">
        <f t="shared" si="65"/>
        <v>6</v>
      </c>
      <c r="M351" s="16">
        <f t="shared" si="65"/>
        <v>1</v>
      </c>
      <c r="N351" s="16">
        <f t="shared" si="65"/>
        <v>3724</v>
      </c>
      <c r="O351" s="16">
        <f t="shared" si="65"/>
        <v>3521</v>
      </c>
      <c r="P351" s="16">
        <f t="shared" si="65"/>
        <v>7245</v>
      </c>
    </row>
    <row r="353" spans="1:16" ht="30" customHeight="1">
      <c r="C353" s="21"/>
    </row>
    <row r="354" spans="1:16" ht="30" customHeight="1">
      <c r="C354" s="21"/>
    </row>
    <row r="355" spans="1:16" ht="30" customHeight="1">
      <c r="C355" s="21"/>
    </row>
    <row r="356" spans="1:16" ht="30" customHeight="1">
      <c r="C356" s="21"/>
    </row>
    <row r="357" spans="1:16" ht="30" customHeight="1">
      <c r="C357" s="21"/>
    </row>
    <row r="358" spans="1:16" ht="30" customHeight="1">
      <c r="C358" s="21"/>
    </row>
    <row r="359" spans="1:16" ht="30" customHeight="1">
      <c r="C359" s="21"/>
    </row>
    <row r="360" spans="1:16" ht="30" customHeight="1">
      <c r="C360" s="21"/>
    </row>
    <row r="361" spans="1:16" ht="30" customHeight="1">
      <c r="C361" s="21"/>
    </row>
    <row r="362" spans="1:16" ht="30" customHeight="1">
      <c r="A362" s="14"/>
      <c r="B362" s="14"/>
      <c r="C362" s="100" t="s">
        <v>365</v>
      </c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</row>
    <row r="363" spans="1:16" ht="30" customHeight="1">
      <c r="A363" s="14"/>
      <c r="B363" s="14"/>
      <c r="C363" s="99" t="s">
        <v>129</v>
      </c>
      <c r="D363" s="99" t="s">
        <v>130</v>
      </c>
      <c r="E363" s="99"/>
      <c r="F363" s="99" t="s">
        <v>131</v>
      </c>
      <c r="G363" s="99"/>
      <c r="H363" s="99" t="s">
        <v>132</v>
      </c>
      <c r="I363" s="99"/>
      <c r="J363" s="99" t="s">
        <v>133</v>
      </c>
      <c r="K363" s="99"/>
      <c r="L363" s="99" t="s">
        <v>134</v>
      </c>
      <c r="M363" s="99"/>
      <c r="N363" s="99" t="s">
        <v>67</v>
      </c>
      <c r="O363" s="99"/>
      <c r="P363" s="99"/>
    </row>
    <row r="364" spans="1:16" ht="30" customHeight="1">
      <c r="A364" s="14"/>
      <c r="B364" s="14"/>
      <c r="C364" s="99"/>
      <c r="D364" s="16" t="s">
        <v>3</v>
      </c>
      <c r="E364" s="16" t="s">
        <v>4</v>
      </c>
      <c r="F364" s="16" t="s">
        <v>3</v>
      </c>
      <c r="G364" s="16" t="s">
        <v>4</v>
      </c>
      <c r="H364" s="16" t="s">
        <v>3</v>
      </c>
      <c r="I364" s="16" t="s">
        <v>4</v>
      </c>
      <c r="J364" s="16" t="s">
        <v>3</v>
      </c>
      <c r="K364" s="16" t="s">
        <v>4</v>
      </c>
      <c r="L364" s="16" t="s">
        <v>3</v>
      </c>
      <c r="M364" s="16" t="s">
        <v>4</v>
      </c>
      <c r="N364" s="16" t="s">
        <v>3</v>
      </c>
      <c r="O364" s="16" t="s">
        <v>4</v>
      </c>
      <c r="P364" s="16" t="s">
        <v>5</v>
      </c>
    </row>
    <row r="365" spans="1:16" ht="30" customHeight="1">
      <c r="A365" s="14"/>
      <c r="B365" s="14"/>
      <c r="C365" s="17" t="s">
        <v>201</v>
      </c>
      <c r="D365" s="17">
        <v>56</v>
      </c>
      <c r="E365" s="17">
        <v>26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6">
        <f>D365+F365+H365+J365+L365</f>
        <v>56</v>
      </c>
      <c r="O365" s="16">
        <f>E365+G365+I365+K365+M365</f>
        <v>26</v>
      </c>
      <c r="P365" s="16">
        <f>N365+O365</f>
        <v>82</v>
      </c>
    </row>
    <row r="366" spans="1:16" ht="30" customHeight="1">
      <c r="C366" s="16" t="s">
        <v>67</v>
      </c>
      <c r="D366" s="16">
        <f>SUM(D365)</f>
        <v>56</v>
      </c>
      <c r="E366" s="16">
        <f t="shared" ref="E366:M366" si="66">SUM(E365)</f>
        <v>26</v>
      </c>
      <c r="F366" s="16">
        <f t="shared" si="66"/>
        <v>0</v>
      </c>
      <c r="G366" s="16">
        <f t="shared" si="66"/>
        <v>0</v>
      </c>
      <c r="H366" s="16">
        <f t="shared" si="66"/>
        <v>0</v>
      </c>
      <c r="I366" s="16">
        <f t="shared" si="66"/>
        <v>0</v>
      </c>
      <c r="J366" s="16">
        <f t="shared" si="66"/>
        <v>0</v>
      </c>
      <c r="K366" s="16">
        <f t="shared" si="66"/>
        <v>0</v>
      </c>
      <c r="L366" s="16">
        <f t="shared" si="66"/>
        <v>0</v>
      </c>
      <c r="M366" s="16">
        <f t="shared" si="66"/>
        <v>0</v>
      </c>
      <c r="N366" s="16">
        <f>D366+F366+H366+J366+L366</f>
        <v>56</v>
      </c>
      <c r="O366" s="16">
        <f>E366+G366+I366+K366+M366</f>
        <v>26</v>
      </c>
      <c r="P366" s="16">
        <f>N366+O366</f>
        <v>82</v>
      </c>
    </row>
  </sheetData>
  <mergeCells count="283">
    <mergeCell ref="A351:C351"/>
    <mergeCell ref="A325:C326"/>
    <mergeCell ref="A324:P324"/>
    <mergeCell ref="C362:P362"/>
    <mergeCell ref="C363:C364"/>
    <mergeCell ref="A331:A336"/>
    <mergeCell ref="A337:A343"/>
    <mergeCell ref="A344:A346"/>
    <mergeCell ref="B346:C346"/>
    <mergeCell ref="A329:C329"/>
    <mergeCell ref="A330:C330"/>
    <mergeCell ref="B347:C347"/>
    <mergeCell ref="B348:C348"/>
    <mergeCell ref="B349:C349"/>
    <mergeCell ref="B350:C350"/>
    <mergeCell ref="A347:A350"/>
    <mergeCell ref="B335:C335"/>
    <mergeCell ref="B344:C344"/>
    <mergeCell ref="B345:C345"/>
    <mergeCell ref="B342:C342"/>
    <mergeCell ref="B341:C341"/>
    <mergeCell ref="B343:C343"/>
    <mergeCell ref="B336:C336"/>
    <mergeCell ref="B334:C334"/>
    <mergeCell ref="B296:C296"/>
    <mergeCell ref="B306:B309"/>
    <mergeCell ref="B312:B315"/>
    <mergeCell ref="B310:C310"/>
    <mergeCell ref="B311:C311"/>
    <mergeCell ref="B317:C317"/>
    <mergeCell ref="B316:C316"/>
    <mergeCell ref="A327:C327"/>
    <mergeCell ref="A328:C328"/>
    <mergeCell ref="B305:C305"/>
    <mergeCell ref="B304:C304"/>
    <mergeCell ref="B303:C303"/>
    <mergeCell ref="B302:C302"/>
    <mergeCell ref="B301:C301"/>
    <mergeCell ref="B300:C300"/>
    <mergeCell ref="B299:C299"/>
    <mergeCell ref="B298:C298"/>
    <mergeCell ref="B297:C297"/>
    <mergeCell ref="B275:C275"/>
    <mergeCell ref="B273:C273"/>
    <mergeCell ref="B274:C274"/>
    <mergeCell ref="B267:B272"/>
    <mergeCell ref="B260:B264"/>
    <mergeCell ref="B293:P293"/>
    <mergeCell ref="B294:C295"/>
    <mergeCell ref="B279:C279"/>
    <mergeCell ref="B278:C278"/>
    <mergeCell ref="B201:C201"/>
    <mergeCell ref="B200:C200"/>
    <mergeCell ref="B199:C199"/>
    <mergeCell ref="B198:C198"/>
    <mergeCell ref="B197:C197"/>
    <mergeCell ref="B196:C196"/>
    <mergeCell ref="B195:C195"/>
    <mergeCell ref="B194:C194"/>
    <mergeCell ref="B208:C208"/>
    <mergeCell ref="B206:C206"/>
    <mergeCell ref="B205:C205"/>
    <mergeCell ref="B204:C204"/>
    <mergeCell ref="B203:C203"/>
    <mergeCell ref="B202:C202"/>
    <mergeCell ref="B166:C166"/>
    <mergeCell ref="B165:C165"/>
    <mergeCell ref="B164:C164"/>
    <mergeCell ref="B163:C163"/>
    <mergeCell ref="B162:C162"/>
    <mergeCell ref="B161:C161"/>
    <mergeCell ref="B160:C160"/>
    <mergeCell ref="B159:C159"/>
    <mergeCell ref="B181:B188"/>
    <mergeCell ref="B178:P178"/>
    <mergeCell ref="B179:C180"/>
    <mergeCell ref="B175:C175"/>
    <mergeCell ref="B174:C174"/>
    <mergeCell ref="B173:C173"/>
    <mergeCell ref="B172:C172"/>
    <mergeCell ref="B171:C171"/>
    <mergeCell ref="B170:C170"/>
    <mergeCell ref="B169:C169"/>
    <mergeCell ref="B168:C168"/>
    <mergeCell ref="B167:C167"/>
    <mergeCell ref="N179:P179"/>
    <mergeCell ref="D179:E179"/>
    <mergeCell ref="F179:G179"/>
    <mergeCell ref="H179:I179"/>
    <mergeCell ref="B141:B147"/>
    <mergeCell ref="B151:C151"/>
    <mergeCell ref="B150:C150"/>
    <mergeCell ref="B149:C149"/>
    <mergeCell ref="B148:C148"/>
    <mergeCell ref="B156:P156"/>
    <mergeCell ref="B157:C158"/>
    <mergeCell ref="D157:E157"/>
    <mergeCell ref="F157:G157"/>
    <mergeCell ref="H157:I157"/>
    <mergeCell ref="J157:K157"/>
    <mergeCell ref="L157:M157"/>
    <mergeCell ref="N157:P157"/>
    <mergeCell ref="A2:C3"/>
    <mergeCell ref="B68:B79"/>
    <mergeCell ref="B115:P115"/>
    <mergeCell ref="B88:B94"/>
    <mergeCell ref="B99:B104"/>
    <mergeCell ref="B108:C108"/>
    <mergeCell ref="B107:C107"/>
    <mergeCell ref="B106:C106"/>
    <mergeCell ref="B105:C105"/>
    <mergeCell ref="B98:C98"/>
    <mergeCell ref="B87:C87"/>
    <mergeCell ref="B86:C86"/>
    <mergeCell ref="B85:C85"/>
    <mergeCell ref="B84:C84"/>
    <mergeCell ref="B83:C83"/>
    <mergeCell ref="B82:C82"/>
    <mergeCell ref="B4:B16"/>
    <mergeCell ref="B27:C27"/>
    <mergeCell ref="B23:C23"/>
    <mergeCell ref="A39:C39"/>
    <mergeCell ref="A38:C38"/>
    <mergeCell ref="B17:B20"/>
    <mergeCell ref="B22:C22"/>
    <mergeCell ref="A4:A22"/>
    <mergeCell ref="B116:C117"/>
    <mergeCell ref="B129:C129"/>
    <mergeCell ref="B128:C128"/>
    <mergeCell ref="B127:C127"/>
    <mergeCell ref="B126:C126"/>
    <mergeCell ref="B125:C125"/>
    <mergeCell ref="B124:C124"/>
    <mergeCell ref="B123:C123"/>
    <mergeCell ref="B122:C122"/>
    <mergeCell ref="B121:C121"/>
    <mergeCell ref="B120:C120"/>
    <mergeCell ref="B119:C119"/>
    <mergeCell ref="B118:C118"/>
    <mergeCell ref="B130:B139"/>
    <mergeCell ref="B140:C140"/>
    <mergeCell ref="B234:C234"/>
    <mergeCell ref="B233:C233"/>
    <mergeCell ref="B232:C232"/>
    <mergeCell ref="B231:C231"/>
    <mergeCell ref="B247:P247"/>
    <mergeCell ref="J179:K179"/>
    <mergeCell ref="L179:M179"/>
    <mergeCell ref="D224:E224"/>
    <mergeCell ref="F224:G224"/>
    <mergeCell ref="H224:I224"/>
    <mergeCell ref="J224:K224"/>
    <mergeCell ref="L224:M224"/>
    <mergeCell ref="N224:P224"/>
    <mergeCell ref="B207:C207"/>
    <mergeCell ref="B219:C219"/>
    <mergeCell ref="B218:C218"/>
    <mergeCell ref="B217:C217"/>
    <mergeCell ref="B220:C220"/>
    <mergeCell ref="B223:P223"/>
    <mergeCell ref="B224:C225"/>
    <mergeCell ref="B210:B216"/>
    <mergeCell ref="B189:B192"/>
    <mergeCell ref="B33:C33"/>
    <mergeCell ref="B32:C32"/>
    <mergeCell ref="A37:C37"/>
    <mergeCell ref="A36:C36"/>
    <mergeCell ref="A35:C35"/>
    <mergeCell ref="A30:C30"/>
    <mergeCell ref="B193:C193"/>
    <mergeCell ref="B209:C209"/>
    <mergeCell ref="H294:I294"/>
    <mergeCell ref="B237:B241"/>
    <mergeCell ref="B243:C243"/>
    <mergeCell ref="B242:C242"/>
    <mergeCell ref="B236:C236"/>
    <mergeCell ref="B235:C235"/>
    <mergeCell ref="B248:C249"/>
    <mergeCell ref="B258:C258"/>
    <mergeCell ref="B257:C257"/>
    <mergeCell ref="B256:C256"/>
    <mergeCell ref="B255:C255"/>
    <mergeCell ref="B254:C254"/>
    <mergeCell ref="B253:C253"/>
    <mergeCell ref="B252:C252"/>
    <mergeCell ref="B251:C251"/>
    <mergeCell ref="B250:C250"/>
    <mergeCell ref="B21:C21"/>
    <mergeCell ref="A32:A34"/>
    <mergeCell ref="A27:A29"/>
    <mergeCell ref="B66:C67"/>
    <mergeCell ref="B97:C97"/>
    <mergeCell ref="B96:C96"/>
    <mergeCell ref="B95:C95"/>
    <mergeCell ref="B109:C109"/>
    <mergeCell ref="B65:P65"/>
    <mergeCell ref="B81:C81"/>
    <mergeCell ref="B80:C80"/>
    <mergeCell ref="A41:C41"/>
    <mergeCell ref="A40:C40"/>
    <mergeCell ref="A43:A50"/>
    <mergeCell ref="B50:C50"/>
    <mergeCell ref="B49:C49"/>
    <mergeCell ref="B46:C46"/>
    <mergeCell ref="B45:C45"/>
    <mergeCell ref="B44:C44"/>
    <mergeCell ref="B43:C43"/>
    <mergeCell ref="B24:C24"/>
    <mergeCell ref="B25:C25"/>
    <mergeCell ref="B26:C26"/>
    <mergeCell ref="A23:A26"/>
    <mergeCell ref="D325:E325"/>
    <mergeCell ref="F325:G325"/>
    <mergeCell ref="H325:I325"/>
    <mergeCell ref="J325:K325"/>
    <mergeCell ref="L325:M325"/>
    <mergeCell ref="N325:P325"/>
    <mergeCell ref="B226:B229"/>
    <mergeCell ref="B230:C230"/>
    <mergeCell ref="N248:P248"/>
    <mergeCell ref="D248:E248"/>
    <mergeCell ref="F248:G248"/>
    <mergeCell ref="H248:I248"/>
    <mergeCell ref="J248:K248"/>
    <mergeCell ref="L248:M248"/>
    <mergeCell ref="D294:E294"/>
    <mergeCell ref="F294:G294"/>
    <mergeCell ref="J294:K294"/>
    <mergeCell ref="L294:M294"/>
    <mergeCell ref="N294:P294"/>
    <mergeCell ref="B259:C259"/>
    <mergeCell ref="B266:C266"/>
    <mergeCell ref="B265:C265"/>
    <mergeCell ref="B277:C277"/>
    <mergeCell ref="B276:C276"/>
    <mergeCell ref="N2:P2"/>
    <mergeCell ref="D2:E2"/>
    <mergeCell ref="F2:G2"/>
    <mergeCell ref="H2:I2"/>
    <mergeCell ref="J2:K2"/>
    <mergeCell ref="L2:M2"/>
    <mergeCell ref="D363:E363"/>
    <mergeCell ref="F363:G363"/>
    <mergeCell ref="H363:I363"/>
    <mergeCell ref="J363:K363"/>
    <mergeCell ref="L363:M363"/>
    <mergeCell ref="N363:P363"/>
    <mergeCell ref="D116:E116"/>
    <mergeCell ref="F116:G116"/>
    <mergeCell ref="H116:I116"/>
    <mergeCell ref="J116:K116"/>
    <mergeCell ref="L116:M116"/>
    <mergeCell ref="N116:P116"/>
    <mergeCell ref="N66:P66"/>
    <mergeCell ref="D66:E66"/>
    <mergeCell ref="F66:G66"/>
    <mergeCell ref="H66:I66"/>
    <mergeCell ref="J66:K66"/>
    <mergeCell ref="L66:M66"/>
    <mergeCell ref="B333:C333"/>
    <mergeCell ref="B332:C332"/>
    <mergeCell ref="B331:C331"/>
    <mergeCell ref="B340:C340"/>
    <mergeCell ref="B339:C339"/>
    <mergeCell ref="B338:C338"/>
    <mergeCell ref="B337:C337"/>
    <mergeCell ref="A1:P1"/>
    <mergeCell ref="A58:C58"/>
    <mergeCell ref="A31:C31"/>
    <mergeCell ref="A51:A57"/>
    <mergeCell ref="B57:C57"/>
    <mergeCell ref="B56:C56"/>
    <mergeCell ref="B55:C55"/>
    <mergeCell ref="B54:C54"/>
    <mergeCell ref="B53:C53"/>
    <mergeCell ref="B52:C52"/>
    <mergeCell ref="B51:C51"/>
    <mergeCell ref="B47:C47"/>
    <mergeCell ref="B48:C48"/>
    <mergeCell ref="B28:C28"/>
    <mergeCell ref="B29:C29"/>
    <mergeCell ref="B34:C34"/>
    <mergeCell ref="A42:C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rightToLeft="1" topLeftCell="A277" zoomScale="85" zoomScaleNormal="85" workbookViewId="0">
      <selection activeCell="J183" sqref="J183:L183"/>
    </sheetView>
  </sheetViews>
  <sheetFormatPr defaultColWidth="9" defaultRowHeight="30" customHeight="1"/>
  <cols>
    <col min="1" max="1" width="6.85546875" style="15" customWidth="1"/>
    <col min="2" max="2" width="5.28515625" style="15" customWidth="1"/>
    <col min="3" max="3" width="21.7109375" style="15" customWidth="1"/>
    <col min="4" max="10" width="9" style="15"/>
    <col min="11" max="11" width="9" style="15" customWidth="1"/>
    <col min="12" max="12" width="9" style="15"/>
    <col min="13" max="14" width="9" style="15" customWidth="1"/>
    <col min="15" max="16384" width="9" style="15"/>
  </cols>
  <sheetData>
    <row r="1" spans="1:12" ht="30" customHeight="1">
      <c r="A1" s="100" t="s">
        <v>236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30" customHeight="1">
      <c r="A2" s="99" t="s">
        <v>94</v>
      </c>
      <c r="B2" s="99"/>
      <c r="C2" s="99"/>
      <c r="D2" s="99" t="s">
        <v>237</v>
      </c>
      <c r="E2" s="99"/>
      <c r="F2" s="99"/>
      <c r="G2" s="99" t="s">
        <v>238</v>
      </c>
      <c r="H2" s="99" t="s">
        <v>239</v>
      </c>
      <c r="I2" s="99" t="s">
        <v>240</v>
      </c>
      <c r="J2" s="99" t="s">
        <v>241</v>
      </c>
      <c r="K2" s="99" t="s">
        <v>242</v>
      </c>
      <c r="L2" s="99" t="s">
        <v>243</v>
      </c>
    </row>
    <row r="3" spans="1:12" ht="30" customHeight="1">
      <c r="A3" s="99"/>
      <c r="B3" s="99"/>
      <c r="C3" s="99"/>
      <c r="D3" s="16" t="s">
        <v>244</v>
      </c>
      <c r="E3" s="16" t="s">
        <v>245</v>
      </c>
      <c r="F3" s="16" t="s">
        <v>246</v>
      </c>
      <c r="G3" s="99"/>
      <c r="H3" s="99"/>
      <c r="I3" s="99"/>
      <c r="J3" s="99"/>
      <c r="K3" s="99"/>
      <c r="L3" s="99"/>
    </row>
    <row r="4" spans="1:12" ht="30" customHeight="1">
      <c r="A4" s="106" t="s">
        <v>26</v>
      </c>
      <c r="B4" s="117" t="s">
        <v>366</v>
      </c>
      <c r="C4" s="17" t="s">
        <v>52</v>
      </c>
      <c r="D4" s="17">
        <v>1857</v>
      </c>
      <c r="E4" s="17">
        <v>1553</v>
      </c>
      <c r="F4" s="18">
        <f>D4+E4</f>
        <v>3410</v>
      </c>
      <c r="G4" s="17">
        <v>2850</v>
      </c>
      <c r="H4" s="17">
        <v>2015</v>
      </c>
      <c r="I4" s="17">
        <v>1705</v>
      </c>
      <c r="J4" s="17">
        <v>0</v>
      </c>
      <c r="K4" s="17">
        <v>0</v>
      </c>
      <c r="L4" s="16">
        <f>SUM(F4:K4)</f>
        <v>9980</v>
      </c>
    </row>
    <row r="5" spans="1:12" ht="30" customHeight="1">
      <c r="A5" s="106"/>
      <c r="B5" s="117"/>
      <c r="C5" s="17" t="s">
        <v>54</v>
      </c>
      <c r="D5" s="17">
        <v>2196</v>
      </c>
      <c r="E5" s="17">
        <v>1127</v>
      </c>
      <c r="F5" s="18">
        <f t="shared" ref="F5:F62" si="0">D5+E5</f>
        <v>3323</v>
      </c>
      <c r="G5" s="17">
        <v>2992</v>
      </c>
      <c r="H5" s="17">
        <v>3282</v>
      </c>
      <c r="I5" s="17">
        <v>4129</v>
      </c>
      <c r="J5" s="17">
        <v>0</v>
      </c>
      <c r="K5" s="17">
        <v>0</v>
      </c>
      <c r="L5" s="16">
        <f t="shared" ref="L5:L62" si="1">SUM(F5:K5)</f>
        <v>13726</v>
      </c>
    </row>
    <row r="6" spans="1:12" ht="30" customHeight="1">
      <c r="A6" s="106"/>
      <c r="B6" s="117"/>
      <c r="C6" s="17" t="s">
        <v>55</v>
      </c>
      <c r="D6" s="17">
        <v>735</v>
      </c>
      <c r="E6" s="17">
        <v>1055</v>
      </c>
      <c r="F6" s="18">
        <f t="shared" si="0"/>
        <v>1790</v>
      </c>
      <c r="G6" s="17">
        <v>646</v>
      </c>
      <c r="H6" s="17">
        <v>717</v>
      </c>
      <c r="I6" s="17">
        <v>680</v>
      </c>
      <c r="J6" s="17">
        <v>0</v>
      </c>
      <c r="K6" s="17">
        <v>0</v>
      </c>
      <c r="L6" s="16">
        <f t="shared" si="1"/>
        <v>3833</v>
      </c>
    </row>
    <row r="7" spans="1:12" ht="30" customHeight="1">
      <c r="A7" s="106"/>
      <c r="B7" s="117"/>
      <c r="C7" s="17" t="s">
        <v>56</v>
      </c>
      <c r="D7" s="17">
        <v>16</v>
      </c>
      <c r="E7" s="17">
        <v>3</v>
      </c>
      <c r="F7" s="18">
        <f t="shared" si="0"/>
        <v>19</v>
      </c>
      <c r="G7" s="17">
        <v>3</v>
      </c>
      <c r="H7" s="17">
        <v>0</v>
      </c>
      <c r="I7" s="17">
        <v>17</v>
      </c>
      <c r="J7" s="17">
        <v>0</v>
      </c>
      <c r="K7" s="17">
        <v>0</v>
      </c>
      <c r="L7" s="16">
        <f t="shared" si="1"/>
        <v>39</v>
      </c>
    </row>
    <row r="8" spans="1:12" ht="30" customHeight="1">
      <c r="A8" s="106"/>
      <c r="B8" s="117"/>
      <c r="C8" s="17" t="s">
        <v>62</v>
      </c>
      <c r="D8" s="17">
        <v>613</v>
      </c>
      <c r="E8" s="17">
        <v>578</v>
      </c>
      <c r="F8" s="18">
        <f t="shared" si="0"/>
        <v>1191</v>
      </c>
      <c r="G8" s="17">
        <v>775</v>
      </c>
      <c r="H8" s="17">
        <v>591</v>
      </c>
      <c r="I8" s="17">
        <v>524</v>
      </c>
      <c r="J8" s="17">
        <v>0</v>
      </c>
      <c r="K8" s="17">
        <v>0</v>
      </c>
      <c r="L8" s="16">
        <f t="shared" si="1"/>
        <v>3081</v>
      </c>
    </row>
    <row r="9" spans="1:12" ht="30" customHeight="1">
      <c r="A9" s="106"/>
      <c r="B9" s="117"/>
      <c r="C9" s="17" t="s">
        <v>64</v>
      </c>
      <c r="D9" s="17">
        <v>283</v>
      </c>
      <c r="E9" s="17">
        <v>269</v>
      </c>
      <c r="F9" s="18">
        <f t="shared" si="0"/>
        <v>552</v>
      </c>
      <c r="G9" s="17">
        <v>161</v>
      </c>
      <c r="H9" s="17">
        <v>189</v>
      </c>
      <c r="I9" s="17">
        <v>265</v>
      </c>
      <c r="J9" s="17">
        <v>0</v>
      </c>
      <c r="K9" s="17">
        <v>0</v>
      </c>
      <c r="L9" s="16">
        <f t="shared" si="1"/>
        <v>1167</v>
      </c>
    </row>
    <row r="10" spans="1:12" ht="30" customHeight="1">
      <c r="A10" s="106"/>
      <c r="B10" s="117"/>
      <c r="C10" s="17" t="s">
        <v>247</v>
      </c>
      <c r="D10" s="17">
        <v>687</v>
      </c>
      <c r="E10" s="17">
        <v>827</v>
      </c>
      <c r="F10" s="18">
        <f t="shared" si="0"/>
        <v>1514</v>
      </c>
      <c r="G10" s="17">
        <v>361</v>
      </c>
      <c r="H10" s="17">
        <v>372</v>
      </c>
      <c r="I10" s="17">
        <v>253</v>
      </c>
      <c r="J10" s="17">
        <v>0</v>
      </c>
      <c r="K10" s="17">
        <v>0</v>
      </c>
      <c r="L10" s="16">
        <f t="shared" si="1"/>
        <v>2500</v>
      </c>
    </row>
    <row r="11" spans="1:12" ht="30" customHeight="1">
      <c r="A11" s="106"/>
      <c r="B11" s="117"/>
      <c r="C11" s="17" t="s">
        <v>248</v>
      </c>
      <c r="D11" s="17">
        <v>542</v>
      </c>
      <c r="E11" s="17">
        <v>447</v>
      </c>
      <c r="F11" s="18">
        <f t="shared" si="0"/>
        <v>989</v>
      </c>
      <c r="G11" s="17">
        <v>569</v>
      </c>
      <c r="H11" s="17">
        <v>542</v>
      </c>
      <c r="I11" s="17">
        <v>384</v>
      </c>
      <c r="J11" s="17">
        <v>0</v>
      </c>
      <c r="K11" s="17">
        <v>0</v>
      </c>
      <c r="L11" s="16">
        <f t="shared" si="1"/>
        <v>2484</v>
      </c>
    </row>
    <row r="12" spans="1:12" ht="30" customHeight="1">
      <c r="A12" s="106"/>
      <c r="B12" s="117"/>
      <c r="C12" s="17" t="s">
        <v>249</v>
      </c>
      <c r="D12" s="17">
        <v>343</v>
      </c>
      <c r="E12" s="17">
        <v>470</v>
      </c>
      <c r="F12" s="18">
        <f t="shared" si="0"/>
        <v>813</v>
      </c>
      <c r="G12" s="17">
        <v>408</v>
      </c>
      <c r="H12" s="17">
        <v>312</v>
      </c>
      <c r="I12" s="17">
        <v>203</v>
      </c>
      <c r="J12" s="17">
        <v>0</v>
      </c>
      <c r="K12" s="17">
        <v>0</v>
      </c>
      <c r="L12" s="16">
        <f t="shared" si="1"/>
        <v>1736</v>
      </c>
    </row>
    <row r="13" spans="1:12" ht="30" customHeight="1">
      <c r="A13" s="106"/>
      <c r="B13" s="117"/>
      <c r="C13" s="17" t="s">
        <v>250</v>
      </c>
      <c r="D13" s="17">
        <v>311</v>
      </c>
      <c r="E13" s="17">
        <v>291</v>
      </c>
      <c r="F13" s="18">
        <f t="shared" si="0"/>
        <v>602</v>
      </c>
      <c r="G13" s="17">
        <v>227</v>
      </c>
      <c r="H13" s="17">
        <v>182</v>
      </c>
      <c r="I13" s="17">
        <v>249</v>
      </c>
      <c r="J13" s="17">
        <v>0</v>
      </c>
      <c r="K13" s="17">
        <v>0</v>
      </c>
      <c r="L13" s="16">
        <f t="shared" si="1"/>
        <v>1260</v>
      </c>
    </row>
    <row r="14" spans="1:12" ht="30" customHeight="1">
      <c r="A14" s="106"/>
      <c r="B14" s="117"/>
      <c r="C14" s="17" t="s">
        <v>60</v>
      </c>
      <c r="D14" s="17">
        <v>468</v>
      </c>
      <c r="E14" s="17">
        <v>215</v>
      </c>
      <c r="F14" s="18">
        <f t="shared" si="0"/>
        <v>683</v>
      </c>
      <c r="G14" s="17">
        <v>222</v>
      </c>
      <c r="H14" s="17">
        <v>177</v>
      </c>
      <c r="I14" s="17">
        <v>150</v>
      </c>
      <c r="J14" s="17">
        <v>0</v>
      </c>
      <c r="K14" s="17">
        <v>0</v>
      </c>
      <c r="L14" s="16">
        <f t="shared" si="1"/>
        <v>1232</v>
      </c>
    </row>
    <row r="15" spans="1:12" ht="30" customHeight="1">
      <c r="A15" s="106"/>
      <c r="B15" s="117"/>
      <c r="C15" s="17" t="s">
        <v>139</v>
      </c>
      <c r="D15" s="17">
        <v>51</v>
      </c>
      <c r="E15" s="17">
        <v>0</v>
      </c>
      <c r="F15" s="18">
        <f t="shared" si="0"/>
        <v>51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6">
        <f t="shared" si="1"/>
        <v>51</v>
      </c>
    </row>
    <row r="16" spans="1:12" ht="30" customHeight="1">
      <c r="A16" s="106"/>
      <c r="B16" s="117"/>
      <c r="C16" s="17" t="s">
        <v>67</v>
      </c>
      <c r="D16" s="17">
        <f>SUM(D4:D15)</f>
        <v>8102</v>
      </c>
      <c r="E16" s="17">
        <f t="shared" ref="E16:K16" si="2">SUM(E4:E15)</f>
        <v>6835</v>
      </c>
      <c r="F16" s="18">
        <f t="shared" si="0"/>
        <v>14937</v>
      </c>
      <c r="G16" s="17">
        <f t="shared" si="2"/>
        <v>9214</v>
      </c>
      <c r="H16" s="17">
        <f t="shared" si="2"/>
        <v>8379</v>
      </c>
      <c r="I16" s="17">
        <f t="shared" si="2"/>
        <v>8559</v>
      </c>
      <c r="J16" s="17">
        <f t="shared" si="2"/>
        <v>0</v>
      </c>
      <c r="K16" s="17">
        <f t="shared" si="2"/>
        <v>0</v>
      </c>
      <c r="L16" s="16">
        <f t="shared" si="1"/>
        <v>41089</v>
      </c>
    </row>
    <row r="17" spans="1:12" ht="30" customHeight="1">
      <c r="A17" s="106"/>
      <c r="B17" s="117" t="s">
        <v>348</v>
      </c>
      <c r="C17" s="17" t="s">
        <v>155</v>
      </c>
      <c r="D17" s="17">
        <v>234</v>
      </c>
      <c r="E17" s="17">
        <v>0</v>
      </c>
      <c r="F17" s="18">
        <f t="shared" si="0"/>
        <v>234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6">
        <f t="shared" si="1"/>
        <v>234</v>
      </c>
    </row>
    <row r="18" spans="1:12" ht="30" customHeight="1">
      <c r="A18" s="106"/>
      <c r="B18" s="117"/>
      <c r="C18" s="17" t="s">
        <v>156</v>
      </c>
      <c r="D18" s="17">
        <v>142</v>
      </c>
      <c r="E18" s="17">
        <v>0</v>
      </c>
      <c r="F18" s="18">
        <f t="shared" si="0"/>
        <v>142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6">
        <f t="shared" si="1"/>
        <v>142</v>
      </c>
    </row>
    <row r="19" spans="1:12" ht="30" customHeight="1">
      <c r="A19" s="106"/>
      <c r="B19" s="117"/>
      <c r="C19" s="17" t="s">
        <v>157</v>
      </c>
      <c r="D19" s="17">
        <v>113</v>
      </c>
      <c r="E19" s="17">
        <v>0</v>
      </c>
      <c r="F19" s="18">
        <f t="shared" si="0"/>
        <v>113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6">
        <f t="shared" si="1"/>
        <v>113</v>
      </c>
    </row>
    <row r="20" spans="1:12" ht="30" customHeight="1">
      <c r="A20" s="106"/>
      <c r="B20" s="117"/>
      <c r="C20" s="17" t="s">
        <v>67</v>
      </c>
      <c r="D20" s="17">
        <f>SUM(D17:D19)</f>
        <v>489</v>
      </c>
      <c r="E20" s="17">
        <f t="shared" ref="E20:K20" si="3">SUM(E17:E19)</f>
        <v>0</v>
      </c>
      <c r="F20" s="18">
        <f t="shared" si="0"/>
        <v>489</v>
      </c>
      <c r="G20" s="17">
        <f t="shared" si="3"/>
        <v>0</v>
      </c>
      <c r="H20" s="17">
        <f t="shared" si="3"/>
        <v>0</v>
      </c>
      <c r="I20" s="17">
        <f t="shared" si="3"/>
        <v>0</v>
      </c>
      <c r="J20" s="17">
        <f t="shared" si="3"/>
        <v>0</v>
      </c>
      <c r="K20" s="17">
        <f t="shared" si="3"/>
        <v>0</v>
      </c>
      <c r="L20" s="16">
        <f t="shared" si="1"/>
        <v>489</v>
      </c>
    </row>
    <row r="21" spans="1:12" ht="30" customHeight="1">
      <c r="A21" s="106"/>
      <c r="B21" s="98" t="s">
        <v>158</v>
      </c>
      <c r="C21" s="98"/>
      <c r="D21" s="17">
        <v>211</v>
      </c>
      <c r="E21" s="17">
        <v>0</v>
      </c>
      <c r="F21" s="18">
        <f t="shared" si="0"/>
        <v>211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6">
        <f t="shared" si="1"/>
        <v>211</v>
      </c>
    </row>
    <row r="22" spans="1:12" ht="30" customHeight="1">
      <c r="A22" s="106"/>
      <c r="B22" s="108" t="s">
        <v>342</v>
      </c>
      <c r="C22" s="108"/>
      <c r="D22" s="18">
        <f>D16+D20+D21</f>
        <v>8802</v>
      </c>
      <c r="E22" s="18">
        <f t="shared" ref="E22:K22" si="4">E16+E20+E21</f>
        <v>6835</v>
      </c>
      <c r="F22" s="18">
        <f t="shared" si="0"/>
        <v>15637</v>
      </c>
      <c r="G22" s="18">
        <f t="shared" si="4"/>
        <v>9214</v>
      </c>
      <c r="H22" s="18">
        <f t="shared" si="4"/>
        <v>8379</v>
      </c>
      <c r="I22" s="18">
        <f t="shared" si="4"/>
        <v>8559</v>
      </c>
      <c r="J22" s="18">
        <f t="shared" si="4"/>
        <v>0</v>
      </c>
      <c r="K22" s="18">
        <f t="shared" si="4"/>
        <v>0</v>
      </c>
      <c r="L22" s="16">
        <f t="shared" si="1"/>
        <v>41789</v>
      </c>
    </row>
    <row r="23" spans="1:12" ht="30" customHeight="1">
      <c r="A23" s="107" t="s">
        <v>33</v>
      </c>
      <c r="B23" s="98" t="s">
        <v>368</v>
      </c>
      <c r="C23" s="98"/>
      <c r="D23" s="17">
        <v>1868</v>
      </c>
      <c r="E23" s="17">
        <v>1201</v>
      </c>
      <c r="F23" s="18">
        <f t="shared" si="0"/>
        <v>3069</v>
      </c>
      <c r="G23" s="17">
        <v>3043</v>
      </c>
      <c r="H23" s="17">
        <v>2454</v>
      </c>
      <c r="I23" s="17">
        <v>2576</v>
      </c>
      <c r="J23" s="17">
        <v>0</v>
      </c>
      <c r="K23" s="17">
        <v>0</v>
      </c>
      <c r="L23" s="16">
        <f t="shared" si="1"/>
        <v>11142</v>
      </c>
    </row>
    <row r="24" spans="1:12" ht="30" customHeight="1">
      <c r="A24" s="107"/>
      <c r="B24" s="98" t="s">
        <v>266</v>
      </c>
      <c r="C24" s="98"/>
      <c r="D24" s="17">
        <v>198</v>
      </c>
      <c r="E24" s="17">
        <v>0</v>
      </c>
      <c r="F24" s="18">
        <f t="shared" si="0"/>
        <v>198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6">
        <f t="shared" si="1"/>
        <v>198</v>
      </c>
    </row>
    <row r="25" spans="1:12" ht="30" customHeight="1">
      <c r="A25" s="107"/>
      <c r="B25" s="108" t="s">
        <v>346</v>
      </c>
      <c r="C25" s="108"/>
      <c r="D25" s="18">
        <f>SUM(D23:D24)</f>
        <v>2066</v>
      </c>
      <c r="E25" s="18">
        <f t="shared" ref="E25:K25" si="5">SUM(E23:E24)</f>
        <v>1201</v>
      </c>
      <c r="F25" s="18">
        <f t="shared" si="0"/>
        <v>3267</v>
      </c>
      <c r="G25" s="18">
        <f t="shared" si="5"/>
        <v>3043</v>
      </c>
      <c r="H25" s="18">
        <f t="shared" si="5"/>
        <v>2454</v>
      </c>
      <c r="I25" s="18">
        <f t="shared" si="5"/>
        <v>2576</v>
      </c>
      <c r="J25" s="18">
        <f t="shared" si="5"/>
        <v>0</v>
      </c>
      <c r="K25" s="18">
        <f t="shared" si="5"/>
        <v>0</v>
      </c>
      <c r="L25" s="16">
        <f t="shared" si="1"/>
        <v>11340</v>
      </c>
    </row>
    <row r="26" spans="1:12" ht="30" customHeight="1">
      <c r="A26" s="98" t="s">
        <v>35</v>
      </c>
      <c r="B26" s="98"/>
      <c r="C26" s="98"/>
      <c r="D26" s="17">
        <v>1915</v>
      </c>
      <c r="E26" s="17">
        <v>1151</v>
      </c>
      <c r="F26" s="18">
        <f t="shared" si="0"/>
        <v>3066</v>
      </c>
      <c r="G26" s="17">
        <v>3103</v>
      </c>
      <c r="H26" s="17">
        <v>3463</v>
      </c>
      <c r="I26" s="17">
        <v>4460</v>
      </c>
      <c r="J26" s="17">
        <v>0</v>
      </c>
      <c r="K26" s="17">
        <v>0</v>
      </c>
      <c r="L26" s="16">
        <f t="shared" si="1"/>
        <v>14092</v>
      </c>
    </row>
    <row r="27" spans="1:12" ht="30" customHeight="1">
      <c r="A27" s="106" t="s">
        <v>31</v>
      </c>
      <c r="B27" s="106" t="s">
        <v>350</v>
      </c>
      <c r="C27" s="17" t="s">
        <v>31</v>
      </c>
      <c r="D27" s="17">
        <v>332</v>
      </c>
      <c r="E27" s="17">
        <v>235</v>
      </c>
      <c r="F27" s="18">
        <f t="shared" si="0"/>
        <v>567</v>
      </c>
      <c r="G27" s="17">
        <v>405</v>
      </c>
      <c r="H27" s="17">
        <v>268</v>
      </c>
      <c r="I27" s="17">
        <v>179</v>
      </c>
      <c r="J27" s="17">
        <v>189</v>
      </c>
      <c r="K27" s="17">
        <v>0</v>
      </c>
      <c r="L27" s="16">
        <f t="shared" si="1"/>
        <v>1608</v>
      </c>
    </row>
    <row r="28" spans="1:12" ht="30" customHeight="1">
      <c r="A28" s="106"/>
      <c r="B28" s="106"/>
      <c r="C28" s="17" t="s">
        <v>251</v>
      </c>
      <c r="D28" s="17">
        <v>317</v>
      </c>
      <c r="E28" s="17">
        <v>117</v>
      </c>
      <c r="F28" s="18">
        <f t="shared" si="0"/>
        <v>434</v>
      </c>
      <c r="G28" s="17">
        <v>287</v>
      </c>
      <c r="H28" s="17">
        <v>209</v>
      </c>
      <c r="I28" s="17">
        <v>114</v>
      </c>
      <c r="J28" s="17">
        <v>78</v>
      </c>
      <c r="K28" s="17">
        <v>0</v>
      </c>
      <c r="L28" s="16">
        <f t="shared" si="1"/>
        <v>1122</v>
      </c>
    </row>
    <row r="29" spans="1:12" ht="30" customHeight="1">
      <c r="A29" s="106"/>
      <c r="B29" s="106"/>
      <c r="C29" s="17" t="s">
        <v>252</v>
      </c>
      <c r="D29" s="17">
        <v>292</v>
      </c>
      <c r="E29" s="17">
        <v>114</v>
      </c>
      <c r="F29" s="18">
        <f t="shared" si="0"/>
        <v>406</v>
      </c>
      <c r="G29" s="17">
        <v>254</v>
      </c>
      <c r="H29" s="17">
        <v>187</v>
      </c>
      <c r="I29" s="17">
        <v>172</v>
      </c>
      <c r="J29" s="17">
        <v>124</v>
      </c>
      <c r="K29" s="17">
        <v>0</v>
      </c>
      <c r="L29" s="16">
        <f t="shared" si="1"/>
        <v>1143</v>
      </c>
    </row>
    <row r="30" spans="1:12" ht="30" customHeight="1">
      <c r="A30" s="106"/>
      <c r="B30" s="106"/>
      <c r="C30" s="17" t="s">
        <v>253</v>
      </c>
      <c r="D30" s="17">
        <v>887</v>
      </c>
      <c r="E30" s="17">
        <v>231</v>
      </c>
      <c r="F30" s="18">
        <f t="shared" si="0"/>
        <v>1118</v>
      </c>
      <c r="G30" s="17">
        <v>825</v>
      </c>
      <c r="H30" s="17">
        <v>557</v>
      </c>
      <c r="I30" s="17">
        <v>513</v>
      </c>
      <c r="J30" s="17">
        <v>0</v>
      </c>
      <c r="K30" s="17">
        <v>0</v>
      </c>
      <c r="L30" s="16">
        <f t="shared" si="1"/>
        <v>3013</v>
      </c>
    </row>
    <row r="31" spans="1:12" ht="30" customHeight="1">
      <c r="A31" s="106"/>
      <c r="B31" s="106"/>
      <c r="C31" s="18" t="s">
        <v>67</v>
      </c>
      <c r="D31" s="18">
        <f>SUM(D27:D30)</f>
        <v>1828</v>
      </c>
      <c r="E31" s="18">
        <f t="shared" ref="E31:K31" si="6">SUM(E27:E30)</f>
        <v>697</v>
      </c>
      <c r="F31" s="18">
        <f t="shared" si="0"/>
        <v>2525</v>
      </c>
      <c r="G31" s="18">
        <f t="shared" si="6"/>
        <v>1771</v>
      </c>
      <c r="H31" s="18">
        <f t="shared" si="6"/>
        <v>1221</v>
      </c>
      <c r="I31" s="18">
        <f t="shared" si="6"/>
        <v>978</v>
      </c>
      <c r="J31" s="18">
        <f t="shared" si="6"/>
        <v>391</v>
      </c>
      <c r="K31" s="18">
        <f t="shared" si="6"/>
        <v>0</v>
      </c>
      <c r="L31" s="16">
        <f t="shared" si="1"/>
        <v>6886</v>
      </c>
    </row>
    <row r="32" spans="1:12" ht="30" customHeight="1">
      <c r="A32" s="106"/>
      <c r="B32" s="98" t="s">
        <v>264</v>
      </c>
      <c r="C32" s="98"/>
      <c r="D32" s="17">
        <v>149</v>
      </c>
      <c r="E32" s="17">
        <v>0</v>
      </c>
      <c r="F32" s="18">
        <f t="shared" si="0"/>
        <v>149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6">
        <f t="shared" si="1"/>
        <v>149</v>
      </c>
    </row>
    <row r="33" spans="1:12" ht="30" customHeight="1">
      <c r="A33" s="106"/>
      <c r="B33" s="98" t="s">
        <v>265</v>
      </c>
      <c r="C33" s="98"/>
      <c r="D33" s="17">
        <v>239</v>
      </c>
      <c r="E33" s="17">
        <v>0</v>
      </c>
      <c r="F33" s="18">
        <f t="shared" si="0"/>
        <v>239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6">
        <f t="shared" si="1"/>
        <v>239</v>
      </c>
    </row>
    <row r="34" spans="1:12" ht="30" customHeight="1">
      <c r="A34" s="106"/>
      <c r="B34" s="108" t="s">
        <v>361</v>
      </c>
      <c r="C34" s="108"/>
      <c r="D34" s="18">
        <f>D31+D32+D33</f>
        <v>2216</v>
      </c>
      <c r="E34" s="18">
        <f t="shared" ref="E34:K34" si="7">E31+E32+E33</f>
        <v>697</v>
      </c>
      <c r="F34" s="18">
        <f t="shared" si="0"/>
        <v>2913</v>
      </c>
      <c r="G34" s="18">
        <f t="shared" si="7"/>
        <v>1771</v>
      </c>
      <c r="H34" s="18">
        <f t="shared" si="7"/>
        <v>1221</v>
      </c>
      <c r="I34" s="18">
        <f t="shared" si="7"/>
        <v>978</v>
      </c>
      <c r="J34" s="18">
        <f t="shared" si="7"/>
        <v>391</v>
      </c>
      <c r="K34" s="18">
        <f t="shared" si="7"/>
        <v>0</v>
      </c>
      <c r="L34" s="16">
        <f t="shared" si="1"/>
        <v>7274</v>
      </c>
    </row>
    <row r="35" spans="1:12" ht="30" customHeight="1">
      <c r="A35" s="98" t="s">
        <v>40</v>
      </c>
      <c r="B35" s="98"/>
      <c r="C35" s="98"/>
      <c r="D35" s="17">
        <v>1587</v>
      </c>
      <c r="E35" s="17">
        <v>1210</v>
      </c>
      <c r="F35" s="18">
        <f t="shared" si="0"/>
        <v>2797</v>
      </c>
      <c r="G35" s="17">
        <v>2116</v>
      </c>
      <c r="H35" s="17">
        <v>2318</v>
      </c>
      <c r="I35" s="17">
        <v>1902</v>
      </c>
      <c r="J35" s="17">
        <v>0</v>
      </c>
      <c r="K35" s="17">
        <v>0</v>
      </c>
      <c r="L35" s="16">
        <f t="shared" si="1"/>
        <v>9133</v>
      </c>
    </row>
    <row r="36" spans="1:12" ht="30" customHeight="1">
      <c r="A36" s="107" t="s">
        <v>22</v>
      </c>
      <c r="B36" s="98" t="s">
        <v>22</v>
      </c>
      <c r="C36" s="98"/>
      <c r="D36" s="17">
        <v>426</v>
      </c>
      <c r="E36" s="17">
        <v>273</v>
      </c>
      <c r="F36" s="18">
        <f t="shared" si="0"/>
        <v>699</v>
      </c>
      <c r="G36" s="17">
        <v>412</v>
      </c>
      <c r="H36" s="17">
        <v>466</v>
      </c>
      <c r="I36" s="17">
        <v>493</v>
      </c>
      <c r="J36" s="17">
        <v>399</v>
      </c>
      <c r="K36" s="17">
        <v>0</v>
      </c>
      <c r="L36" s="16">
        <f t="shared" si="1"/>
        <v>2469</v>
      </c>
    </row>
    <row r="37" spans="1:12" ht="30" customHeight="1">
      <c r="A37" s="107"/>
      <c r="B37" s="98" t="s">
        <v>105</v>
      </c>
      <c r="C37" s="98"/>
      <c r="D37" s="17">
        <v>67</v>
      </c>
      <c r="E37" s="17">
        <v>0</v>
      </c>
      <c r="F37" s="18">
        <f t="shared" si="0"/>
        <v>67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6">
        <f t="shared" si="1"/>
        <v>67</v>
      </c>
    </row>
    <row r="38" spans="1:12" ht="30" customHeight="1">
      <c r="A38" s="107"/>
      <c r="B38" s="108" t="s">
        <v>341</v>
      </c>
      <c r="C38" s="108"/>
      <c r="D38" s="18">
        <f>SUM(D36:D37)</f>
        <v>493</v>
      </c>
      <c r="E38" s="18">
        <f t="shared" ref="E38:K38" si="8">SUM(E36:E37)</f>
        <v>273</v>
      </c>
      <c r="F38" s="18">
        <f t="shared" si="0"/>
        <v>766</v>
      </c>
      <c r="G38" s="18">
        <f t="shared" si="8"/>
        <v>412</v>
      </c>
      <c r="H38" s="18">
        <f t="shared" si="8"/>
        <v>466</v>
      </c>
      <c r="I38" s="18">
        <f t="shared" si="8"/>
        <v>493</v>
      </c>
      <c r="J38" s="18">
        <f t="shared" si="8"/>
        <v>399</v>
      </c>
      <c r="K38" s="18">
        <f t="shared" si="8"/>
        <v>0</v>
      </c>
      <c r="L38" s="16">
        <f t="shared" si="1"/>
        <v>2536</v>
      </c>
    </row>
    <row r="39" spans="1:12" ht="30" customHeight="1">
      <c r="A39" s="98" t="s">
        <v>13</v>
      </c>
      <c r="B39" s="98"/>
      <c r="C39" s="98"/>
      <c r="D39" s="17">
        <v>242</v>
      </c>
      <c r="E39" s="17">
        <v>26</v>
      </c>
      <c r="F39" s="18">
        <f t="shared" si="0"/>
        <v>268</v>
      </c>
      <c r="G39" s="17">
        <v>277</v>
      </c>
      <c r="H39" s="17">
        <v>303</v>
      </c>
      <c r="I39" s="17">
        <v>296</v>
      </c>
      <c r="J39" s="17">
        <v>394</v>
      </c>
      <c r="K39" s="17">
        <v>0</v>
      </c>
      <c r="L39" s="16">
        <f t="shared" si="1"/>
        <v>1538</v>
      </c>
    </row>
    <row r="40" spans="1:12" ht="30" customHeight="1">
      <c r="A40" s="98" t="s">
        <v>6</v>
      </c>
      <c r="B40" s="98"/>
      <c r="C40" s="98"/>
      <c r="D40" s="17">
        <v>562</v>
      </c>
      <c r="E40" s="17">
        <v>102</v>
      </c>
      <c r="F40" s="18">
        <f t="shared" si="0"/>
        <v>664</v>
      </c>
      <c r="G40" s="17">
        <v>680</v>
      </c>
      <c r="H40" s="17">
        <v>630</v>
      </c>
      <c r="I40" s="17">
        <v>596</v>
      </c>
      <c r="J40" s="17">
        <v>516</v>
      </c>
      <c r="K40" s="17">
        <v>738</v>
      </c>
      <c r="L40" s="16">
        <f t="shared" si="1"/>
        <v>3824</v>
      </c>
    </row>
    <row r="41" spans="1:12" ht="30" customHeight="1">
      <c r="A41" s="98" t="s">
        <v>12</v>
      </c>
      <c r="B41" s="98"/>
      <c r="C41" s="98"/>
      <c r="D41" s="17">
        <v>211</v>
      </c>
      <c r="E41" s="17">
        <v>57</v>
      </c>
      <c r="F41" s="18">
        <f t="shared" si="0"/>
        <v>268</v>
      </c>
      <c r="G41" s="17">
        <v>221</v>
      </c>
      <c r="H41" s="17">
        <v>263</v>
      </c>
      <c r="I41" s="17">
        <v>202</v>
      </c>
      <c r="J41" s="17">
        <v>299</v>
      </c>
      <c r="K41" s="17">
        <v>0</v>
      </c>
      <c r="L41" s="16">
        <f t="shared" si="1"/>
        <v>1253</v>
      </c>
    </row>
    <row r="42" spans="1:12" ht="30" customHeight="1">
      <c r="A42" s="118" t="s">
        <v>25</v>
      </c>
      <c r="B42" s="98" t="s">
        <v>48</v>
      </c>
      <c r="C42" s="98"/>
      <c r="D42" s="17">
        <v>351</v>
      </c>
      <c r="E42" s="17">
        <v>314</v>
      </c>
      <c r="F42" s="18">
        <f t="shared" si="0"/>
        <v>665</v>
      </c>
      <c r="G42" s="17">
        <v>344</v>
      </c>
      <c r="H42" s="17">
        <v>412</v>
      </c>
      <c r="I42" s="17">
        <v>283</v>
      </c>
      <c r="J42" s="17">
        <v>0</v>
      </c>
      <c r="K42" s="17">
        <v>0</v>
      </c>
      <c r="L42" s="16">
        <f t="shared" si="1"/>
        <v>1704</v>
      </c>
    </row>
    <row r="43" spans="1:12" ht="30" customHeight="1">
      <c r="A43" s="118"/>
      <c r="B43" s="98" t="s">
        <v>172</v>
      </c>
      <c r="C43" s="98"/>
      <c r="D43" s="17">
        <v>60</v>
      </c>
      <c r="E43" s="17">
        <v>92</v>
      </c>
      <c r="F43" s="18">
        <f t="shared" si="0"/>
        <v>152</v>
      </c>
      <c r="G43" s="17">
        <v>93</v>
      </c>
      <c r="H43" s="17">
        <v>111</v>
      </c>
      <c r="I43" s="17">
        <v>147</v>
      </c>
      <c r="J43" s="17">
        <v>0</v>
      </c>
      <c r="K43" s="17">
        <v>0</v>
      </c>
      <c r="L43" s="16">
        <f t="shared" si="1"/>
        <v>503</v>
      </c>
    </row>
    <row r="44" spans="1:12" ht="30" customHeight="1">
      <c r="A44" s="118"/>
      <c r="B44" s="98" t="s">
        <v>171</v>
      </c>
      <c r="C44" s="98"/>
      <c r="D44" s="17">
        <v>513</v>
      </c>
      <c r="E44" s="17">
        <v>429</v>
      </c>
      <c r="F44" s="18">
        <f t="shared" si="0"/>
        <v>942</v>
      </c>
      <c r="G44" s="17">
        <v>651</v>
      </c>
      <c r="H44" s="17">
        <v>692</v>
      </c>
      <c r="I44" s="17">
        <v>437</v>
      </c>
      <c r="J44" s="17">
        <v>0</v>
      </c>
      <c r="K44" s="17">
        <v>0</v>
      </c>
      <c r="L44" s="16">
        <f t="shared" si="1"/>
        <v>2722</v>
      </c>
    </row>
    <row r="45" spans="1:12" ht="30" customHeight="1">
      <c r="A45" s="118"/>
      <c r="B45" s="98" t="s">
        <v>160</v>
      </c>
      <c r="C45" s="98"/>
      <c r="D45" s="17">
        <v>77</v>
      </c>
      <c r="E45" s="17">
        <v>107</v>
      </c>
      <c r="F45" s="18">
        <f t="shared" si="0"/>
        <v>184</v>
      </c>
      <c r="G45" s="17">
        <v>88</v>
      </c>
      <c r="H45" s="17">
        <v>116</v>
      </c>
      <c r="I45" s="17">
        <v>135</v>
      </c>
      <c r="J45" s="17">
        <v>0</v>
      </c>
      <c r="K45" s="17">
        <v>0</v>
      </c>
      <c r="L45" s="16">
        <f t="shared" si="1"/>
        <v>523</v>
      </c>
    </row>
    <row r="46" spans="1:12" ht="30" customHeight="1">
      <c r="A46" s="118"/>
      <c r="B46" s="98" t="s">
        <v>161</v>
      </c>
      <c r="C46" s="98"/>
      <c r="D46" s="17">
        <v>326</v>
      </c>
      <c r="E46" s="17">
        <v>295</v>
      </c>
      <c r="F46" s="18">
        <f t="shared" si="0"/>
        <v>621</v>
      </c>
      <c r="G46" s="17">
        <v>368</v>
      </c>
      <c r="H46" s="17">
        <v>370</v>
      </c>
      <c r="I46" s="17">
        <v>391</v>
      </c>
      <c r="J46" s="17">
        <v>0</v>
      </c>
      <c r="K46" s="17">
        <v>0</v>
      </c>
      <c r="L46" s="16">
        <f t="shared" si="1"/>
        <v>1750</v>
      </c>
    </row>
    <row r="47" spans="1:12" ht="30" customHeight="1">
      <c r="A47" s="118"/>
      <c r="B47" s="98" t="s">
        <v>51</v>
      </c>
      <c r="C47" s="98"/>
      <c r="D47" s="17">
        <v>159</v>
      </c>
      <c r="E47" s="17">
        <v>78</v>
      </c>
      <c r="F47" s="18">
        <f t="shared" si="0"/>
        <v>237</v>
      </c>
      <c r="G47" s="17">
        <v>188</v>
      </c>
      <c r="H47" s="17">
        <v>169</v>
      </c>
      <c r="I47" s="17">
        <v>31</v>
      </c>
      <c r="J47" s="17">
        <v>0</v>
      </c>
      <c r="K47" s="17">
        <v>0</v>
      </c>
      <c r="L47" s="16">
        <f t="shared" si="1"/>
        <v>625</v>
      </c>
    </row>
    <row r="48" spans="1:12" ht="30" customHeight="1">
      <c r="A48" s="118"/>
      <c r="B48" s="108" t="s">
        <v>67</v>
      </c>
      <c r="C48" s="108"/>
      <c r="D48" s="18">
        <f>SUM(D42:D47)</f>
        <v>1486</v>
      </c>
      <c r="E48" s="18">
        <f t="shared" ref="E48:K48" si="9">SUM(E42:E47)</f>
        <v>1315</v>
      </c>
      <c r="F48" s="18">
        <f t="shared" si="0"/>
        <v>2801</v>
      </c>
      <c r="G48" s="18">
        <f t="shared" si="9"/>
        <v>1732</v>
      </c>
      <c r="H48" s="18">
        <f t="shared" si="9"/>
        <v>1870</v>
      </c>
      <c r="I48" s="18">
        <f t="shared" si="9"/>
        <v>1424</v>
      </c>
      <c r="J48" s="18">
        <f t="shared" si="9"/>
        <v>0</v>
      </c>
      <c r="K48" s="18">
        <f t="shared" si="9"/>
        <v>0</v>
      </c>
      <c r="L48" s="16">
        <f t="shared" si="1"/>
        <v>7827</v>
      </c>
    </row>
    <row r="49" spans="1:12" ht="30" customHeight="1">
      <c r="A49" s="98" t="s">
        <v>39</v>
      </c>
      <c r="B49" s="98"/>
      <c r="C49" s="98"/>
      <c r="D49" s="17">
        <v>148</v>
      </c>
      <c r="E49" s="17">
        <v>33</v>
      </c>
      <c r="F49" s="18">
        <f t="shared" si="0"/>
        <v>181</v>
      </c>
      <c r="G49" s="17">
        <v>156</v>
      </c>
      <c r="H49" s="17">
        <v>184</v>
      </c>
      <c r="I49" s="17">
        <v>328</v>
      </c>
      <c r="J49" s="17">
        <v>0</v>
      </c>
      <c r="K49" s="17">
        <v>0</v>
      </c>
      <c r="L49" s="16">
        <f t="shared" si="1"/>
        <v>849</v>
      </c>
    </row>
    <row r="50" spans="1:12" ht="30" customHeight="1">
      <c r="A50" s="118" t="s">
        <v>254</v>
      </c>
      <c r="B50" s="98" t="s">
        <v>255</v>
      </c>
      <c r="C50" s="98"/>
      <c r="D50" s="17">
        <v>318</v>
      </c>
      <c r="E50" s="17">
        <v>174</v>
      </c>
      <c r="F50" s="18">
        <f t="shared" si="0"/>
        <v>492</v>
      </c>
      <c r="G50" s="17">
        <v>363</v>
      </c>
      <c r="H50" s="17">
        <v>417</v>
      </c>
      <c r="I50" s="17">
        <v>430</v>
      </c>
      <c r="J50" s="17">
        <v>503</v>
      </c>
      <c r="K50" s="17">
        <v>0</v>
      </c>
      <c r="L50" s="16">
        <f t="shared" si="1"/>
        <v>2205</v>
      </c>
    </row>
    <row r="51" spans="1:12" ht="30" customHeight="1">
      <c r="A51" s="118"/>
      <c r="B51" s="98" t="s">
        <v>256</v>
      </c>
      <c r="C51" s="98"/>
      <c r="D51" s="17">
        <v>133</v>
      </c>
      <c r="E51" s="17">
        <v>46</v>
      </c>
      <c r="F51" s="18">
        <f t="shared" si="0"/>
        <v>179</v>
      </c>
      <c r="G51" s="17">
        <v>174</v>
      </c>
      <c r="H51" s="17">
        <v>160</v>
      </c>
      <c r="I51" s="17">
        <v>190</v>
      </c>
      <c r="J51" s="17">
        <v>236</v>
      </c>
      <c r="K51" s="17">
        <v>0</v>
      </c>
      <c r="L51" s="16">
        <f t="shared" si="1"/>
        <v>939</v>
      </c>
    </row>
    <row r="52" spans="1:12" ht="30" customHeight="1">
      <c r="A52" s="118"/>
      <c r="B52" s="98" t="s">
        <v>257</v>
      </c>
      <c r="C52" s="98"/>
      <c r="D52" s="17">
        <v>126</v>
      </c>
      <c r="E52" s="17">
        <v>55</v>
      </c>
      <c r="F52" s="18">
        <f t="shared" si="0"/>
        <v>181</v>
      </c>
      <c r="G52" s="17">
        <v>216</v>
      </c>
      <c r="H52" s="17">
        <v>214</v>
      </c>
      <c r="I52" s="17">
        <v>238</v>
      </c>
      <c r="J52" s="17">
        <v>363</v>
      </c>
      <c r="K52" s="17">
        <v>0</v>
      </c>
      <c r="L52" s="16">
        <f t="shared" si="1"/>
        <v>1212</v>
      </c>
    </row>
    <row r="53" spans="1:12" ht="30" customHeight="1">
      <c r="A53" s="118"/>
      <c r="B53" s="98" t="s">
        <v>163</v>
      </c>
      <c r="C53" s="98"/>
      <c r="D53" s="17">
        <v>149</v>
      </c>
      <c r="E53" s="17">
        <v>131</v>
      </c>
      <c r="F53" s="18">
        <f t="shared" si="0"/>
        <v>280</v>
      </c>
      <c r="G53" s="17">
        <v>269</v>
      </c>
      <c r="H53" s="17">
        <v>204</v>
      </c>
      <c r="I53" s="17">
        <v>183</v>
      </c>
      <c r="J53" s="17">
        <v>117</v>
      </c>
      <c r="K53" s="17">
        <v>0</v>
      </c>
      <c r="L53" s="16">
        <f t="shared" si="1"/>
        <v>1053</v>
      </c>
    </row>
    <row r="54" spans="1:12" ht="30" customHeight="1">
      <c r="A54" s="118"/>
      <c r="B54" s="98" t="s">
        <v>258</v>
      </c>
      <c r="C54" s="98"/>
      <c r="D54" s="17">
        <v>170</v>
      </c>
      <c r="E54" s="17">
        <v>132</v>
      </c>
      <c r="F54" s="18">
        <f t="shared" si="0"/>
        <v>302</v>
      </c>
      <c r="G54" s="17">
        <v>296</v>
      </c>
      <c r="H54" s="17">
        <v>225</v>
      </c>
      <c r="I54" s="17">
        <v>211</v>
      </c>
      <c r="J54" s="17">
        <v>184</v>
      </c>
      <c r="K54" s="17">
        <v>0</v>
      </c>
      <c r="L54" s="16">
        <f t="shared" si="1"/>
        <v>1218</v>
      </c>
    </row>
    <row r="55" spans="1:12" ht="30" customHeight="1">
      <c r="A55" s="118"/>
      <c r="B55" s="98" t="s">
        <v>259</v>
      </c>
      <c r="C55" s="98"/>
      <c r="D55" s="17">
        <v>63</v>
      </c>
      <c r="E55" s="17">
        <v>0</v>
      </c>
      <c r="F55" s="18">
        <f t="shared" si="0"/>
        <v>63</v>
      </c>
      <c r="G55" s="17">
        <v>59</v>
      </c>
      <c r="H55" s="17">
        <v>48</v>
      </c>
      <c r="I55" s="17">
        <v>66</v>
      </c>
      <c r="J55" s="17">
        <v>52</v>
      </c>
      <c r="K55" s="17">
        <v>0</v>
      </c>
      <c r="L55" s="16">
        <f t="shared" si="1"/>
        <v>288</v>
      </c>
    </row>
    <row r="56" spans="1:12" ht="30" customHeight="1">
      <c r="A56" s="118"/>
      <c r="B56" s="98" t="s">
        <v>260</v>
      </c>
      <c r="C56" s="98"/>
      <c r="D56" s="17">
        <v>117</v>
      </c>
      <c r="E56" s="17">
        <v>97</v>
      </c>
      <c r="F56" s="18">
        <f t="shared" si="0"/>
        <v>214</v>
      </c>
      <c r="G56" s="17">
        <v>220</v>
      </c>
      <c r="H56" s="17">
        <v>183</v>
      </c>
      <c r="I56" s="17">
        <v>136</v>
      </c>
      <c r="J56" s="17">
        <v>201</v>
      </c>
      <c r="K56" s="17">
        <v>0</v>
      </c>
      <c r="L56" s="16">
        <f t="shared" si="1"/>
        <v>954</v>
      </c>
    </row>
    <row r="57" spans="1:12" ht="30" customHeight="1">
      <c r="A57" s="118"/>
      <c r="B57" s="98" t="s">
        <v>261</v>
      </c>
      <c r="C57" s="98"/>
      <c r="D57" s="17">
        <v>137</v>
      </c>
      <c r="E57" s="17">
        <v>92</v>
      </c>
      <c r="F57" s="18">
        <f t="shared" si="0"/>
        <v>229</v>
      </c>
      <c r="G57" s="17">
        <v>326</v>
      </c>
      <c r="H57" s="17">
        <v>236</v>
      </c>
      <c r="I57" s="17">
        <v>256</v>
      </c>
      <c r="J57" s="17">
        <v>349</v>
      </c>
      <c r="K57" s="17">
        <v>0</v>
      </c>
      <c r="L57" s="16">
        <f t="shared" si="1"/>
        <v>1396</v>
      </c>
    </row>
    <row r="58" spans="1:12" ht="30" customHeight="1">
      <c r="A58" s="118"/>
      <c r="B58" s="98" t="s">
        <v>262</v>
      </c>
      <c r="C58" s="98"/>
      <c r="D58" s="17">
        <v>85</v>
      </c>
      <c r="E58" s="17">
        <v>48</v>
      </c>
      <c r="F58" s="18">
        <f t="shared" si="0"/>
        <v>133</v>
      </c>
      <c r="G58" s="17">
        <v>119</v>
      </c>
      <c r="H58" s="17">
        <v>103</v>
      </c>
      <c r="I58" s="17">
        <v>70</v>
      </c>
      <c r="J58" s="17">
        <v>35</v>
      </c>
      <c r="K58" s="17">
        <v>0</v>
      </c>
      <c r="L58" s="16">
        <f t="shared" si="1"/>
        <v>460</v>
      </c>
    </row>
    <row r="59" spans="1:12" ht="30" customHeight="1">
      <c r="A59" s="118"/>
      <c r="B59" s="98" t="s">
        <v>263</v>
      </c>
      <c r="C59" s="98"/>
      <c r="D59" s="17">
        <v>100</v>
      </c>
      <c r="E59" s="17">
        <v>0</v>
      </c>
      <c r="F59" s="18">
        <f t="shared" si="0"/>
        <v>100</v>
      </c>
      <c r="G59" s="17">
        <v>81</v>
      </c>
      <c r="H59" s="17">
        <v>101</v>
      </c>
      <c r="I59" s="17">
        <v>66</v>
      </c>
      <c r="J59" s="17">
        <v>40</v>
      </c>
      <c r="K59" s="17">
        <v>0</v>
      </c>
      <c r="L59" s="16">
        <f t="shared" si="1"/>
        <v>388</v>
      </c>
    </row>
    <row r="60" spans="1:12" ht="30" customHeight="1">
      <c r="A60" s="118"/>
      <c r="B60" s="108" t="s">
        <v>367</v>
      </c>
      <c r="C60" s="108"/>
      <c r="D60" s="18">
        <f>SUM(D50:D59)</f>
        <v>1398</v>
      </c>
      <c r="E60" s="18">
        <f t="shared" ref="E60:K60" si="10">SUM(E50:E59)</f>
        <v>775</v>
      </c>
      <c r="F60" s="18">
        <f t="shared" si="0"/>
        <v>2173</v>
      </c>
      <c r="G60" s="18">
        <f t="shared" si="10"/>
        <v>2123</v>
      </c>
      <c r="H60" s="18">
        <f t="shared" si="10"/>
        <v>1891</v>
      </c>
      <c r="I60" s="18">
        <f t="shared" si="10"/>
        <v>1846</v>
      </c>
      <c r="J60" s="18">
        <f t="shared" si="10"/>
        <v>2080</v>
      </c>
      <c r="K60" s="18">
        <f t="shared" si="10"/>
        <v>0</v>
      </c>
      <c r="L60" s="16">
        <f t="shared" si="1"/>
        <v>10113</v>
      </c>
    </row>
    <row r="61" spans="1:12" ht="30" customHeight="1">
      <c r="A61" s="98" t="s">
        <v>38</v>
      </c>
      <c r="B61" s="98"/>
      <c r="C61" s="98"/>
      <c r="D61" s="17">
        <v>119</v>
      </c>
      <c r="E61" s="17">
        <v>119</v>
      </c>
      <c r="F61" s="18">
        <f t="shared" si="0"/>
        <v>238</v>
      </c>
      <c r="G61" s="17">
        <v>133</v>
      </c>
      <c r="H61" s="17">
        <v>96</v>
      </c>
      <c r="I61" s="17">
        <v>187</v>
      </c>
      <c r="J61" s="17">
        <v>0</v>
      </c>
      <c r="K61" s="17">
        <v>0</v>
      </c>
      <c r="L61" s="16">
        <f t="shared" si="1"/>
        <v>654</v>
      </c>
    </row>
    <row r="62" spans="1:12" ht="30" customHeight="1">
      <c r="A62" s="99" t="s">
        <v>45</v>
      </c>
      <c r="B62" s="99"/>
      <c r="C62" s="99"/>
      <c r="D62" s="16">
        <f>D22+D25+D26+D34+D35+D38+D39+D40+D41+D48+D49+D60+D61</f>
        <v>21245</v>
      </c>
      <c r="E62" s="16">
        <f>E22+E25+E26+E34+E35+E38+E39+E40+E41+E48+E49+E60+E61</f>
        <v>13794</v>
      </c>
      <c r="F62" s="16">
        <f t="shared" si="0"/>
        <v>35039</v>
      </c>
      <c r="G62" s="16">
        <f>G22+G25+G26+G34+G35+G38+G39+G40+G41+G48+G49+G60+G61</f>
        <v>24981</v>
      </c>
      <c r="H62" s="16">
        <f>H22+H25+H26+H34+H35+H38+H39+H40+H41+H48+H49+H60+H61</f>
        <v>23538</v>
      </c>
      <c r="I62" s="16">
        <f t="shared" ref="I62:K62" si="11">I22+I25+I26+I34+I35+I38+I39+I40+I41+I48+I49+I60+I61</f>
        <v>23847</v>
      </c>
      <c r="J62" s="16">
        <f t="shared" si="11"/>
        <v>4079</v>
      </c>
      <c r="K62" s="16">
        <f t="shared" si="11"/>
        <v>738</v>
      </c>
      <c r="L62" s="16">
        <f t="shared" si="1"/>
        <v>112222</v>
      </c>
    </row>
    <row r="72" spans="1:12" ht="30" customHeight="1">
      <c r="B72" s="21"/>
    </row>
    <row r="73" spans="1:12" ht="30" customHeight="1">
      <c r="A73" s="100" t="s">
        <v>267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1:12" ht="30" customHeight="1">
      <c r="A74" s="99" t="s">
        <v>94</v>
      </c>
      <c r="B74" s="99"/>
      <c r="C74" s="99"/>
      <c r="D74" s="99" t="s">
        <v>237</v>
      </c>
      <c r="E74" s="99"/>
      <c r="F74" s="99"/>
      <c r="G74" s="99" t="s">
        <v>238</v>
      </c>
      <c r="H74" s="99" t="s">
        <v>239</v>
      </c>
      <c r="I74" s="99" t="s">
        <v>240</v>
      </c>
      <c r="J74" s="99" t="s">
        <v>241</v>
      </c>
      <c r="K74" s="99" t="s">
        <v>242</v>
      </c>
      <c r="L74" s="99" t="s">
        <v>243</v>
      </c>
    </row>
    <row r="75" spans="1:12" ht="30" customHeight="1">
      <c r="A75" s="99"/>
      <c r="B75" s="99"/>
      <c r="C75" s="99"/>
      <c r="D75" s="16" t="s">
        <v>244</v>
      </c>
      <c r="E75" s="16" t="s">
        <v>245</v>
      </c>
      <c r="F75" s="16" t="s">
        <v>246</v>
      </c>
      <c r="G75" s="99"/>
      <c r="H75" s="99"/>
      <c r="I75" s="99"/>
      <c r="J75" s="99"/>
      <c r="K75" s="99"/>
      <c r="L75" s="99"/>
    </row>
    <row r="76" spans="1:12" ht="30" customHeight="1">
      <c r="A76" s="118" t="s">
        <v>26</v>
      </c>
      <c r="B76" s="111" t="s">
        <v>354</v>
      </c>
      <c r="C76" s="17" t="s">
        <v>52</v>
      </c>
      <c r="D76" s="17">
        <v>1328</v>
      </c>
      <c r="E76" s="17">
        <v>1059</v>
      </c>
      <c r="F76" s="18">
        <f>D76+E76</f>
        <v>2387</v>
      </c>
      <c r="G76" s="17">
        <v>1841</v>
      </c>
      <c r="H76" s="17">
        <v>1467</v>
      </c>
      <c r="I76" s="17">
        <v>1478</v>
      </c>
      <c r="J76" s="17">
        <v>0</v>
      </c>
      <c r="K76" s="17">
        <v>0</v>
      </c>
      <c r="L76" s="16">
        <f>SUM(F76:K76)</f>
        <v>7173</v>
      </c>
    </row>
    <row r="77" spans="1:12" ht="30" customHeight="1">
      <c r="A77" s="118"/>
      <c r="B77" s="111"/>
      <c r="C77" s="17" t="s">
        <v>54</v>
      </c>
      <c r="D77" s="17">
        <v>1589</v>
      </c>
      <c r="E77" s="17">
        <v>1171</v>
      </c>
      <c r="F77" s="18">
        <f t="shared" ref="F77:F128" si="12">D77+E77</f>
        <v>2760</v>
      </c>
      <c r="G77" s="17">
        <v>1515</v>
      </c>
      <c r="H77" s="17">
        <v>1228</v>
      </c>
      <c r="I77" s="17">
        <v>1206</v>
      </c>
      <c r="J77" s="17">
        <v>0</v>
      </c>
      <c r="K77" s="17">
        <v>0</v>
      </c>
      <c r="L77" s="16">
        <f t="shared" ref="L77:L128" si="13">SUM(F77:K77)</f>
        <v>6709</v>
      </c>
    </row>
    <row r="78" spans="1:12" ht="30" customHeight="1">
      <c r="A78" s="118"/>
      <c r="B78" s="111"/>
      <c r="C78" s="17" t="s">
        <v>55</v>
      </c>
      <c r="D78" s="17">
        <v>451</v>
      </c>
      <c r="E78" s="17">
        <v>318</v>
      </c>
      <c r="F78" s="18">
        <f t="shared" si="12"/>
        <v>769</v>
      </c>
      <c r="G78" s="17">
        <v>407</v>
      </c>
      <c r="H78" s="17">
        <v>258</v>
      </c>
      <c r="I78" s="17">
        <v>221</v>
      </c>
      <c r="J78" s="17">
        <v>0</v>
      </c>
      <c r="K78" s="17">
        <v>0</v>
      </c>
      <c r="L78" s="16">
        <f t="shared" si="13"/>
        <v>1655</v>
      </c>
    </row>
    <row r="79" spans="1:12" ht="30" customHeight="1">
      <c r="A79" s="118"/>
      <c r="B79" s="111"/>
      <c r="C79" s="17" t="s">
        <v>62</v>
      </c>
      <c r="D79" s="17">
        <v>521</v>
      </c>
      <c r="E79" s="17">
        <v>299</v>
      </c>
      <c r="F79" s="18">
        <f t="shared" si="12"/>
        <v>820</v>
      </c>
      <c r="G79" s="17">
        <v>409</v>
      </c>
      <c r="H79" s="17">
        <v>330</v>
      </c>
      <c r="I79" s="17">
        <v>305</v>
      </c>
      <c r="J79" s="17">
        <v>0</v>
      </c>
      <c r="K79" s="17">
        <v>0</v>
      </c>
      <c r="L79" s="16">
        <f t="shared" si="13"/>
        <v>1864</v>
      </c>
    </row>
    <row r="80" spans="1:12" ht="30" customHeight="1">
      <c r="A80" s="118"/>
      <c r="B80" s="111"/>
      <c r="C80" s="17" t="s">
        <v>247</v>
      </c>
      <c r="D80" s="17">
        <v>435</v>
      </c>
      <c r="E80" s="17">
        <v>301</v>
      </c>
      <c r="F80" s="18">
        <f t="shared" si="12"/>
        <v>736</v>
      </c>
      <c r="G80" s="17">
        <v>280</v>
      </c>
      <c r="H80" s="17">
        <v>261</v>
      </c>
      <c r="I80" s="17">
        <v>202</v>
      </c>
      <c r="J80" s="17">
        <v>0</v>
      </c>
      <c r="K80" s="17">
        <v>0</v>
      </c>
      <c r="L80" s="16">
        <f t="shared" si="13"/>
        <v>1479</v>
      </c>
    </row>
    <row r="81" spans="1:12" ht="30" customHeight="1">
      <c r="A81" s="118"/>
      <c r="B81" s="111"/>
      <c r="C81" s="17" t="s">
        <v>249</v>
      </c>
      <c r="D81" s="17">
        <v>280</v>
      </c>
      <c r="E81" s="17">
        <v>101</v>
      </c>
      <c r="F81" s="18">
        <f t="shared" si="12"/>
        <v>381</v>
      </c>
      <c r="G81" s="17">
        <v>257</v>
      </c>
      <c r="H81" s="17">
        <v>149</v>
      </c>
      <c r="I81" s="17">
        <v>161</v>
      </c>
      <c r="J81" s="17">
        <v>0</v>
      </c>
      <c r="K81" s="17">
        <v>0</v>
      </c>
      <c r="L81" s="16">
        <f t="shared" si="13"/>
        <v>948</v>
      </c>
    </row>
    <row r="82" spans="1:12" ht="30" customHeight="1">
      <c r="A82" s="118"/>
      <c r="B82" s="111"/>
      <c r="C82" s="17" t="s">
        <v>248</v>
      </c>
      <c r="D82" s="17">
        <v>286</v>
      </c>
      <c r="E82" s="17">
        <v>126</v>
      </c>
      <c r="F82" s="18">
        <f t="shared" si="12"/>
        <v>412</v>
      </c>
      <c r="G82" s="17">
        <v>293</v>
      </c>
      <c r="H82" s="17">
        <v>228</v>
      </c>
      <c r="I82" s="17">
        <v>146</v>
      </c>
      <c r="J82" s="17">
        <v>0</v>
      </c>
      <c r="K82" s="17">
        <v>0</v>
      </c>
      <c r="L82" s="16">
        <f t="shared" si="13"/>
        <v>1079</v>
      </c>
    </row>
    <row r="83" spans="1:12" ht="30" customHeight="1">
      <c r="A83" s="118"/>
      <c r="B83" s="111"/>
      <c r="C83" s="17" t="s">
        <v>64</v>
      </c>
      <c r="D83" s="17">
        <v>169</v>
      </c>
      <c r="E83" s="17">
        <v>55</v>
      </c>
      <c r="F83" s="18">
        <f t="shared" si="12"/>
        <v>224</v>
      </c>
      <c r="G83" s="17">
        <v>142</v>
      </c>
      <c r="H83" s="17">
        <v>92</v>
      </c>
      <c r="I83" s="17">
        <v>44</v>
      </c>
      <c r="J83" s="17">
        <v>0</v>
      </c>
      <c r="K83" s="17">
        <v>0</v>
      </c>
      <c r="L83" s="16">
        <f t="shared" si="13"/>
        <v>502</v>
      </c>
    </row>
    <row r="84" spans="1:12" ht="30" customHeight="1">
      <c r="A84" s="118"/>
      <c r="B84" s="111"/>
      <c r="C84" s="17" t="s">
        <v>268</v>
      </c>
      <c r="D84" s="17">
        <v>94</v>
      </c>
      <c r="E84" s="17">
        <v>0</v>
      </c>
      <c r="F84" s="18">
        <f t="shared" si="12"/>
        <v>94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6">
        <f t="shared" si="13"/>
        <v>94</v>
      </c>
    </row>
    <row r="85" spans="1:12" ht="30" customHeight="1">
      <c r="A85" s="118"/>
      <c r="B85" s="111"/>
      <c r="C85" s="17" t="s">
        <v>67</v>
      </c>
      <c r="D85" s="17">
        <f>SUM(D76:D84)</f>
        <v>5153</v>
      </c>
      <c r="E85" s="17">
        <f t="shared" ref="E85:K85" si="14">SUM(E76:E84)</f>
        <v>3430</v>
      </c>
      <c r="F85" s="18">
        <f t="shared" si="12"/>
        <v>8583</v>
      </c>
      <c r="G85" s="17">
        <f t="shared" si="14"/>
        <v>5144</v>
      </c>
      <c r="H85" s="17">
        <f t="shared" si="14"/>
        <v>4013</v>
      </c>
      <c r="I85" s="17">
        <f t="shared" si="14"/>
        <v>3763</v>
      </c>
      <c r="J85" s="17">
        <f t="shared" si="14"/>
        <v>0</v>
      </c>
      <c r="K85" s="17">
        <f t="shared" si="14"/>
        <v>0</v>
      </c>
      <c r="L85" s="16">
        <f t="shared" si="13"/>
        <v>21503</v>
      </c>
    </row>
    <row r="86" spans="1:12" ht="30" customHeight="1">
      <c r="A86" s="118"/>
      <c r="B86" s="98" t="s">
        <v>293</v>
      </c>
      <c r="C86" s="98"/>
      <c r="D86" s="17">
        <v>336</v>
      </c>
      <c r="E86" s="17">
        <v>0</v>
      </c>
      <c r="F86" s="18">
        <f t="shared" si="12"/>
        <v>336</v>
      </c>
      <c r="G86" s="17">
        <v>0</v>
      </c>
      <c r="H86" s="17">
        <v>0</v>
      </c>
      <c r="I86" s="17">
        <v>0</v>
      </c>
      <c r="J86" s="17">
        <v>0</v>
      </c>
      <c r="K86" s="17"/>
      <c r="L86" s="16">
        <f t="shared" si="13"/>
        <v>336</v>
      </c>
    </row>
    <row r="87" spans="1:12" ht="30" customHeight="1">
      <c r="A87" s="118"/>
      <c r="B87" s="107" t="s">
        <v>342</v>
      </c>
      <c r="C87" s="107"/>
      <c r="D87" s="18">
        <f>SUM(D85:D86)</f>
        <v>5489</v>
      </c>
      <c r="E87" s="18">
        <f t="shared" ref="E87:K87" si="15">SUM(E85:E86)</f>
        <v>3430</v>
      </c>
      <c r="F87" s="18">
        <f t="shared" si="12"/>
        <v>8919</v>
      </c>
      <c r="G87" s="18">
        <f t="shared" si="15"/>
        <v>5144</v>
      </c>
      <c r="H87" s="18">
        <f t="shared" si="15"/>
        <v>4013</v>
      </c>
      <c r="I87" s="18">
        <f t="shared" si="15"/>
        <v>3763</v>
      </c>
      <c r="J87" s="18">
        <f t="shared" si="15"/>
        <v>0</v>
      </c>
      <c r="K87" s="18">
        <f t="shared" si="15"/>
        <v>0</v>
      </c>
      <c r="L87" s="16">
        <f t="shared" si="13"/>
        <v>21839</v>
      </c>
    </row>
    <row r="88" spans="1:12" ht="30" customHeight="1">
      <c r="A88" s="118" t="s">
        <v>31</v>
      </c>
      <c r="B88" s="111" t="s">
        <v>350</v>
      </c>
      <c r="C88" s="17" t="s">
        <v>269</v>
      </c>
      <c r="D88" s="17">
        <v>163</v>
      </c>
      <c r="E88" s="17">
        <v>60</v>
      </c>
      <c r="F88" s="18">
        <f t="shared" si="12"/>
        <v>223</v>
      </c>
      <c r="G88" s="17">
        <v>131</v>
      </c>
      <c r="H88" s="17">
        <v>106</v>
      </c>
      <c r="I88" s="17">
        <v>83</v>
      </c>
      <c r="J88" s="17">
        <v>85</v>
      </c>
      <c r="K88" s="17">
        <v>0</v>
      </c>
      <c r="L88" s="16">
        <f t="shared" si="13"/>
        <v>628</v>
      </c>
    </row>
    <row r="89" spans="1:12" ht="30" customHeight="1">
      <c r="A89" s="118"/>
      <c r="B89" s="111"/>
      <c r="C89" s="17" t="s">
        <v>270</v>
      </c>
      <c r="D89" s="17">
        <v>161</v>
      </c>
      <c r="E89" s="17">
        <v>78</v>
      </c>
      <c r="F89" s="18">
        <f t="shared" si="12"/>
        <v>239</v>
      </c>
      <c r="G89" s="17">
        <v>161</v>
      </c>
      <c r="H89" s="17">
        <v>135</v>
      </c>
      <c r="I89" s="17">
        <v>99</v>
      </c>
      <c r="J89" s="17">
        <v>67</v>
      </c>
      <c r="K89" s="17">
        <v>0</v>
      </c>
      <c r="L89" s="16">
        <f t="shared" si="13"/>
        <v>701</v>
      </c>
    </row>
    <row r="90" spans="1:12" ht="30" customHeight="1">
      <c r="A90" s="118"/>
      <c r="B90" s="111"/>
      <c r="C90" s="17" t="s">
        <v>253</v>
      </c>
      <c r="D90" s="17">
        <v>647</v>
      </c>
      <c r="E90" s="17">
        <v>224</v>
      </c>
      <c r="F90" s="18">
        <f t="shared" si="12"/>
        <v>871</v>
      </c>
      <c r="G90" s="17">
        <v>484</v>
      </c>
      <c r="H90" s="17">
        <v>356</v>
      </c>
      <c r="I90" s="17">
        <v>257</v>
      </c>
      <c r="J90" s="17">
        <v>0</v>
      </c>
      <c r="K90" s="17">
        <v>0</v>
      </c>
      <c r="L90" s="16">
        <f t="shared" si="13"/>
        <v>1968</v>
      </c>
    </row>
    <row r="91" spans="1:12" ht="30" customHeight="1">
      <c r="A91" s="118"/>
      <c r="B91" s="111"/>
      <c r="C91" s="17" t="s">
        <v>67</v>
      </c>
      <c r="D91" s="17">
        <f>SUM(D88:D90)</f>
        <v>971</v>
      </c>
      <c r="E91" s="17">
        <f t="shared" ref="E91:K91" si="16">SUM(E88:E90)</f>
        <v>362</v>
      </c>
      <c r="F91" s="18">
        <f t="shared" si="12"/>
        <v>1333</v>
      </c>
      <c r="G91" s="17">
        <f t="shared" si="16"/>
        <v>776</v>
      </c>
      <c r="H91" s="17">
        <f t="shared" si="16"/>
        <v>597</v>
      </c>
      <c r="I91" s="17">
        <f t="shared" si="16"/>
        <v>439</v>
      </c>
      <c r="J91" s="17">
        <f t="shared" si="16"/>
        <v>152</v>
      </c>
      <c r="K91" s="17">
        <f t="shared" si="16"/>
        <v>0</v>
      </c>
      <c r="L91" s="16">
        <f t="shared" si="13"/>
        <v>3297</v>
      </c>
    </row>
    <row r="92" spans="1:12" ht="30" customHeight="1">
      <c r="A92" s="118"/>
      <c r="B92" s="98" t="s">
        <v>174</v>
      </c>
      <c r="C92" s="98"/>
      <c r="D92" s="17">
        <v>157</v>
      </c>
      <c r="E92" s="17">
        <v>0</v>
      </c>
      <c r="F92" s="18">
        <f t="shared" si="12"/>
        <v>157</v>
      </c>
      <c r="G92" s="17">
        <v>0</v>
      </c>
      <c r="H92" s="17">
        <v>0</v>
      </c>
      <c r="I92" s="17">
        <v>0</v>
      </c>
      <c r="J92" s="17">
        <v>0</v>
      </c>
      <c r="K92" s="17"/>
      <c r="L92" s="16">
        <f t="shared" si="13"/>
        <v>157</v>
      </c>
    </row>
    <row r="93" spans="1:12" ht="30" customHeight="1">
      <c r="A93" s="118"/>
      <c r="B93" s="107" t="s">
        <v>361</v>
      </c>
      <c r="C93" s="107"/>
      <c r="D93" s="19">
        <f>SUM(D91:D92)</f>
        <v>1128</v>
      </c>
      <c r="E93" s="19">
        <f t="shared" ref="E93:K93" si="17">SUM(E91:E92)</f>
        <v>362</v>
      </c>
      <c r="F93" s="19">
        <f t="shared" si="12"/>
        <v>1490</v>
      </c>
      <c r="G93" s="19">
        <f t="shared" si="17"/>
        <v>776</v>
      </c>
      <c r="H93" s="19">
        <f t="shared" si="17"/>
        <v>597</v>
      </c>
      <c r="I93" s="19">
        <f t="shared" si="17"/>
        <v>439</v>
      </c>
      <c r="J93" s="19">
        <f t="shared" si="17"/>
        <v>152</v>
      </c>
      <c r="K93" s="19">
        <f t="shared" si="17"/>
        <v>0</v>
      </c>
      <c r="L93" s="20">
        <f t="shared" si="13"/>
        <v>3454</v>
      </c>
    </row>
    <row r="94" spans="1:12" ht="30" customHeight="1">
      <c r="A94" s="98" t="s">
        <v>229</v>
      </c>
      <c r="B94" s="98"/>
      <c r="C94" s="98"/>
      <c r="D94" s="17">
        <v>1590</v>
      </c>
      <c r="E94" s="17">
        <v>2333</v>
      </c>
      <c r="F94" s="18">
        <f t="shared" si="12"/>
        <v>3923</v>
      </c>
      <c r="G94" s="17">
        <v>2697</v>
      </c>
      <c r="H94" s="17">
        <v>2233</v>
      </c>
      <c r="I94" s="17">
        <v>2302</v>
      </c>
      <c r="J94" s="17">
        <v>0</v>
      </c>
      <c r="K94" s="17">
        <v>0</v>
      </c>
      <c r="L94" s="16">
        <f t="shared" si="13"/>
        <v>11155</v>
      </c>
    </row>
    <row r="95" spans="1:12" ht="30" customHeight="1">
      <c r="A95" s="98" t="s">
        <v>184</v>
      </c>
      <c r="B95" s="98"/>
      <c r="C95" s="98"/>
      <c r="D95" s="17">
        <v>1062</v>
      </c>
      <c r="E95" s="17">
        <v>851</v>
      </c>
      <c r="F95" s="18">
        <f t="shared" si="12"/>
        <v>1913</v>
      </c>
      <c r="G95" s="17">
        <v>1338</v>
      </c>
      <c r="H95" s="17">
        <v>1153</v>
      </c>
      <c r="I95" s="17">
        <v>1341</v>
      </c>
      <c r="J95" s="17">
        <v>0</v>
      </c>
      <c r="K95" s="17">
        <v>0</v>
      </c>
      <c r="L95" s="16">
        <f t="shared" si="13"/>
        <v>5745</v>
      </c>
    </row>
    <row r="96" spans="1:12" ht="30" customHeight="1">
      <c r="A96" s="98" t="s">
        <v>271</v>
      </c>
      <c r="B96" s="98"/>
      <c r="C96" s="98"/>
      <c r="D96" s="17">
        <v>154</v>
      </c>
      <c r="E96" s="17">
        <v>27</v>
      </c>
      <c r="F96" s="18">
        <f t="shared" si="12"/>
        <v>181</v>
      </c>
      <c r="G96" s="17">
        <v>101</v>
      </c>
      <c r="H96" s="17">
        <v>113</v>
      </c>
      <c r="I96" s="17">
        <v>154</v>
      </c>
      <c r="J96" s="17">
        <v>175</v>
      </c>
      <c r="K96" s="17">
        <v>0</v>
      </c>
      <c r="L96" s="16">
        <f t="shared" si="13"/>
        <v>724</v>
      </c>
    </row>
    <row r="97" spans="1:19" ht="30" customHeight="1">
      <c r="A97" s="98" t="s">
        <v>6</v>
      </c>
      <c r="B97" s="98"/>
      <c r="C97" s="98"/>
      <c r="D97" s="17">
        <v>498</v>
      </c>
      <c r="E97" s="17">
        <v>9</v>
      </c>
      <c r="F97" s="18">
        <f t="shared" si="12"/>
        <v>507</v>
      </c>
      <c r="G97" s="17">
        <v>404</v>
      </c>
      <c r="H97" s="17">
        <v>433</v>
      </c>
      <c r="I97" s="17">
        <v>486</v>
      </c>
      <c r="J97" s="17">
        <v>417</v>
      </c>
      <c r="K97" s="17">
        <v>418</v>
      </c>
      <c r="L97" s="16">
        <f t="shared" si="13"/>
        <v>2665</v>
      </c>
    </row>
    <row r="98" spans="1:19" ht="30" customHeight="1">
      <c r="A98" s="98" t="s">
        <v>12</v>
      </c>
      <c r="B98" s="98"/>
      <c r="C98" s="98"/>
      <c r="D98" s="17">
        <v>86</v>
      </c>
      <c r="E98" s="17">
        <v>14</v>
      </c>
      <c r="F98" s="18">
        <f t="shared" si="12"/>
        <v>100</v>
      </c>
      <c r="G98" s="17">
        <v>115</v>
      </c>
      <c r="H98" s="17">
        <v>103</v>
      </c>
      <c r="I98" s="17">
        <v>141</v>
      </c>
      <c r="J98" s="17">
        <v>126</v>
      </c>
      <c r="K98" s="17">
        <v>0</v>
      </c>
      <c r="L98" s="16">
        <f t="shared" si="13"/>
        <v>585</v>
      </c>
    </row>
    <row r="99" spans="1:19" ht="30" customHeight="1">
      <c r="A99" s="118" t="s">
        <v>25</v>
      </c>
      <c r="B99" s="98" t="s">
        <v>159</v>
      </c>
      <c r="C99" s="98"/>
      <c r="D99" s="17">
        <v>424</v>
      </c>
      <c r="E99" s="17">
        <v>500</v>
      </c>
      <c r="F99" s="18">
        <f t="shared" si="12"/>
        <v>924</v>
      </c>
      <c r="G99" s="17">
        <v>437</v>
      </c>
      <c r="H99" s="17">
        <v>341</v>
      </c>
      <c r="I99" s="17">
        <v>229</v>
      </c>
      <c r="J99" s="17">
        <v>0</v>
      </c>
      <c r="K99" s="17">
        <v>0</v>
      </c>
      <c r="L99" s="16">
        <f t="shared" si="13"/>
        <v>1931</v>
      </c>
    </row>
    <row r="100" spans="1:19" ht="30" customHeight="1">
      <c r="A100" s="118"/>
      <c r="B100" s="98" t="s">
        <v>272</v>
      </c>
      <c r="C100" s="98"/>
      <c r="D100" s="17">
        <v>174</v>
      </c>
      <c r="E100" s="17">
        <v>148</v>
      </c>
      <c r="F100" s="18">
        <f t="shared" si="12"/>
        <v>322</v>
      </c>
      <c r="G100" s="17">
        <v>220</v>
      </c>
      <c r="H100" s="17">
        <v>179</v>
      </c>
      <c r="I100" s="17">
        <v>89</v>
      </c>
      <c r="J100" s="17">
        <v>0</v>
      </c>
      <c r="K100" s="17">
        <v>0</v>
      </c>
      <c r="L100" s="16">
        <f t="shared" si="13"/>
        <v>810</v>
      </c>
    </row>
    <row r="101" spans="1:19" ht="30" customHeight="1">
      <c r="A101" s="118"/>
      <c r="B101" s="98" t="s">
        <v>273</v>
      </c>
      <c r="C101" s="98"/>
      <c r="D101" s="17">
        <v>343</v>
      </c>
      <c r="E101" s="17">
        <v>183</v>
      </c>
      <c r="F101" s="18">
        <f t="shared" si="12"/>
        <v>526</v>
      </c>
      <c r="G101" s="17">
        <v>573</v>
      </c>
      <c r="H101" s="17">
        <v>360</v>
      </c>
      <c r="I101" s="17">
        <v>282</v>
      </c>
      <c r="J101" s="17">
        <v>0</v>
      </c>
      <c r="K101" s="17">
        <v>0</v>
      </c>
      <c r="L101" s="16">
        <f t="shared" si="13"/>
        <v>1741</v>
      </c>
    </row>
    <row r="102" spans="1:19" ht="30" customHeight="1">
      <c r="A102" s="118"/>
      <c r="B102" s="98" t="s">
        <v>274</v>
      </c>
      <c r="C102" s="98"/>
      <c r="D102" s="17">
        <v>90</v>
      </c>
      <c r="E102" s="17">
        <v>99</v>
      </c>
      <c r="F102" s="18">
        <f t="shared" si="12"/>
        <v>189</v>
      </c>
      <c r="G102" s="17">
        <v>87</v>
      </c>
      <c r="H102" s="17">
        <v>40</v>
      </c>
      <c r="I102" s="17">
        <v>61</v>
      </c>
      <c r="J102" s="17">
        <v>0</v>
      </c>
      <c r="K102" s="17">
        <v>0</v>
      </c>
      <c r="L102" s="16">
        <f t="shared" si="13"/>
        <v>377</v>
      </c>
    </row>
    <row r="103" spans="1:19" ht="30" customHeight="1">
      <c r="A103" s="118"/>
      <c r="B103" s="98" t="s">
        <v>275</v>
      </c>
      <c r="C103" s="98"/>
      <c r="D103" s="17">
        <v>66</v>
      </c>
      <c r="E103" s="17">
        <v>33</v>
      </c>
      <c r="F103" s="18">
        <f t="shared" si="12"/>
        <v>99</v>
      </c>
      <c r="G103" s="17">
        <v>86</v>
      </c>
      <c r="H103" s="17">
        <v>51</v>
      </c>
      <c r="I103" s="17">
        <v>30</v>
      </c>
      <c r="J103" s="17">
        <v>0</v>
      </c>
      <c r="K103" s="17">
        <v>0</v>
      </c>
      <c r="L103" s="16">
        <f t="shared" si="13"/>
        <v>266</v>
      </c>
    </row>
    <row r="104" spans="1:19" ht="30" customHeight="1">
      <c r="A104" s="118"/>
      <c r="B104" s="98" t="s">
        <v>276</v>
      </c>
      <c r="C104" s="98"/>
      <c r="D104" s="17">
        <v>200</v>
      </c>
      <c r="E104" s="17">
        <v>170</v>
      </c>
      <c r="F104" s="18">
        <f t="shared" si="12"/>
        <v>370</v>
      </c>
      <c r="G104" s="17">
        <v>255</v>
      </c>
      <c r="H104" s="17">
        <v>151</v>
      </c>
      <c r="I104" s="17">
        <v>179</v>
      </c>
      <c r="J104" s="17">
        <v>0</v>
      </c>
      <c r="K104" s="17">
        <v>0</v>
      </c>
      <c r="L104" s="16">
        <f t="shared" si="13"/>
        <v>955</v>
      </c>
    </row>
    <row r="105" spans="1:19" ht="30" customHeight="1">
      <c r="A105" s="118"/>
      <c r="B105" s="108" t="s">
        <v>67</v>
      </c>
      <c r="C105" s="108"/>
      <c r="D105" s="18">
        <f>SUM(D99:D104)</f>
        <v>1297</v>
      </c>
      <c r="E105" s="18">
        <f t="shared" ref="E105:K105" si="18">SUM(E99:E104)</f>
        <v>1133</v>
      </c>
      <c r="F105" s="18">
        <f t="shared" si="12"/>
        <v>2430</v>
      </c>
      <c r="G105" s="18">
        <f t="shared" si="18"/>
        <v>1658</v>
      </c>
      <c r="H105" s="18">
        <f t="shared" si="18"/>
        <v>1122</v>
      </c>
      <c r="I105" s="18">
        <f t="shared" si="18"/>
        <v>870</v>
      </c>
      <c r="J105" s="18">
        <f t="shared" si="18"/>
        <v>0</v>
      </c>
      <c r="K105" s="18">
        <f t="shared" si="18"/>
        <v>0</v>
      </c>
      <c r="L105" s="16">
        <f t="shared" si="13"/>
        <v>6080</v>
      </c>
    </row>
    <row r="106" spans="1:19" ht="30" customHeight="1">
      <c r="A106" s="109" t="s">
        <v>369</v>
      </c>
      <c r="B106" s="98" t="s">
        <v>14</v>
      </c>
      <c r="C106" s="98"/>
      <c r="D106" s="17">
        <v>275</v>
      </c>
      <c r="E106" s="17">
        <v>32</v>
      </c>
      <c r="F106" s="18">
        <f t="shared" si="12"/>
        <v>307</v>
      </c>
      <c r="G106" s="17">
        <v>230</v>
      </c>
      <c r="H106" s="17">
        <v>273</v>
      </c>
      <c r="I106" s="17">
        <v>239</v>
      </c>
      <c r="J106" s="17">
        <v>222</v>
      </c>
      <c r="K106" s="17">
        <v>0</v>
      </c>
      <c r="L106" s="16">
        <f t="shared" si="13"/>
        <v>1271</v>
      </c>
      <c r="O106" s="14"/>
      <c r="P106" s="14"/>
      <c r="Q106" s="14"/>
      <c r="R106" s="14"/>
      <c r="S106" s="14"/>
    </row>
    <row r="107" spans="1:19" ht="30" customHeight="1">
      <c r="A107" s="109"/>
      <c r="B107" s="98" t="s">
        <v>15</v>
      </c>
      <c r="C107" s="98"/>
      <c r="D107" s="17">
        <v>144</v>
      </c>
      <c r="E107" s="17">
        <v>8</v>
      </c>
      <c r="F107" s="18">
        <f t="shared" si="12"/>
        <v>152</v>
      </c>
      <c r="G107" s="17">
        <v>158</v>
      </c>
      <c r="H107" s="17">
        <v>155</v>
      </c>
      <c r="I107" s="17">
        <v>130</v>
      </c>
      <c r="J107" s="17">
        <v>145</v>
      </c>
      <c r="K107" s="17">
        <v>0</v>
      </c>
      <c r="L107" s="16">
        <f t="shared" si="13"/>
        <v>740</v>
      </c>
      <c r="O107" s="14"/>
      <c r="P107" s="14"/>
      <c r="Q107" s="14"/>
      <c r="R107" s="14"/>
      <c r="S107" s="14"/>
    </row>
    <row r="108" spans="1:19" ht="30" customHeight="1">
      <c r="A108" s="109"/>
      <c r="B108" s="98" t="s">
        <v>18</v>
      </c>
      <c r="C108" s="98"/>
      <c r="D108" s="17">
        <v>116</v>
      </c>
      <c r="E108" s="17">
        <v>18</v>
      </c>
      <c r="F108" s="18">
        <f t="shared" si="12"/>
        <v>134</v>
      </c>
      <c r="G108" s="17">
        <v>126</v>
      </c>
      <c r="H108" s="17">
        <v>90</v>
      </c>
      <c r="I108" s="17">
        <v>154</v>
      </c>
      <c r="J108" s="17">
        <v>170</v>
      </c>
      <c r="K108" s="17">
        <v>0</v>
      </c>
      <c r="L108" s="16">
        <f t="shared" si="13"/>
        <v>674</v>
      </c>
      <c r="O108" s="14"/>
      <c r="P108" s="14"/>
      <c r="Q108" s="14"/>
      <c r="R108" s="14"/>
      <c r="S108" s="14"/>
    </row>
    <row r="109" spans="1:19" ht="30" customHeight="1">
      <c r="A109" s="109"/>
      <c r="B109" s="117" t="s">
        <v>277</v>
      </c>
      <c r="C109" s="17" t="s">
        <v>278</v>
      </c>
      <c r="D109" s="17">
        <v>72</v>
      </c>
      <c r="E109" s="17">
        <v>25</v>
      </c>
      <c r="F109" s="18">
        <f t="shared" si="12"/>
        <v>97</v>
      </c>
      <c r="G109" s="17">
        <v>63</v>
      </c>
      <c r="H109" s="17">
        <v>60</v>
      </c>
      <c r="I109" s="17">
        <v>32</v>
      </c>
      <c r="J109" s="17">
        <v>23</v>
      </c>
      <c r="K109" s="17">
        <v>0</v>
      </c>
      <c r="L109" s="16">
        <f t="shared" si="13"/>
        <v>275</v>
      </c>
      <c r="O109" s="14"/>
      <c r="P109" s="14"/>
      <c r="Q109" s="14"/>
      <c r="R109" s="14"/>
      <c r="S109" s="14"/>
    </row>
    <row r="110" spans="1:19" ht="30" customHeight="1">
      <c r="A110" s="109"/>
      <c r="B110" s="117"/>
      <c r="C110" s="17" t="s">
        <v>279</v>
      </c>
      <c r="D110" s="17">
        <v>0</v>
      </c>
      <c r="E110" s="17">
        <v>36</v>
      </c>
      <c r="F110" s="18">
        <f t="shared" si="12"/>
        <v>36</v>
      </c>
      <c r="G110" s="17">
        <v>36</v>
      </c>
      <c r="H110" s="17">
        <v>41</v>
      </c>
      <c r="I110" s="17">
        <v>24</v>
      </c>
      <c r="J110" s="17">
        <v>21</v>
      </c>
      <c r="K110" s="17">
        <v>0</v>
      </c>
      <c r="L110" s="16">
        <f t="shared" si="13"/>
        <v>158</v>
      </c>
      <c r="O110" s="14"/>
      <c r="P110" s="14"/>
      <c r="Q110" s="14"/>
      <c r="R110" s="14"/>
      <c r="S110" s="14"/>
    </row>
    <row r="111" spans="1:19" ht="30" customHeight="1">
      <c r="A111" s="109"/>
      <c r="B111" s="117"/>
      <c r="C111" s="27" t="s">
        <v>370</v>
      </c>
      <c r="D111" s="17">
        <v>70</v>
      </c>
      <c r="E111" s="17">
        <v>29</v>
      </c>
      <c r="F111" s="18">
        <f t="shared" si="12"/>
        <v>99</v>
      </c>
      <c r="G111" s="17">
        <v>72</v>
      </c>
      <c r="H111" s="17">
        <v>73</v>
      </c>
      <c r="I111" s="17">
        <v>30</v>
      </c>
      <c r="J111" s="17">
        <v>27</v>
      </c>
      <c r="K111" s="17">
        <v>0</v>
      </c>
      <c r="L111" s="16">
        <f t="shared" si="13"/>
        <v>301</v>
      </c>
    </row>
    <row r="112" spans="1:19" ht="30" customHeight="1">
      <c r="A112" s="109"/>
      <c r="B112" s="117"/>
      <c r="C112" s="17" t="s">
        <v>280</v>
      </c>
      <c r="D112" s="17">
        <v>80</v>
      </c>
      <c r="E112" s="17">
        <v>38</v>
      </c>
      <c r="F112" s="18">
        <f t="shared" si="12"/>
        <v>118</v>
      </c>
      <c r="G112" s="17">
        <v>79</v>
      </c>
      <c r="H112" s="17">
        <v>56</v>
      </c>
      <c r="I112" s="17">
        <v>36</v>
      </c>
      <c r="J112" s="17">
        <v>32</v>
      </c>
      <c r="K112" s="17">
        <v>0</v>
      </c>
      <c r="L112" s="16">
        <f t="shared" si="13"/>
        <v>321</v>
      </c>
    </row>
    <row r="113" spans="1:12" ht="30" customHeight="1">
      <c r="A113" s="109"/>
      <c r="B113" s="117"/>
      <c r="C113" s="17" t="s">
        <v>281</v>
      </c>
      <c r="D113" s="17">
        <v>86</v>
      </c>
      <c r="E113" s="17">
        <v>125</v>
      </c>
      <c r="F113" s="18">
        <f t="shared" si="12"/>
        <v>211</v>
      </c>
      <c r="G113" s="17">
        <v>149</v>
      </c>
      <c r="H113" s="17">
        <v>112</v>
      </c>
      <c r="I113" s="17">
        <v>114</v>
      </c>
      <c r="J113" s="17">
        <v>156</v>
      </c>
      <c r="K113" s="17">
        <v>0</v>
      </c>
      <c r="L113" s="16">
        <f t="shared" si="13"/>
        <v>742</v>
      </c>
    </row>
    <row r="114" spans="1:12" ht="30" customHeight="1">
      <c r="A114" s="109"/>
      <c r="B114" s="117"/>
      <c r="C114" s="17" t="s">
        <v>282</v>
      </c>
      <c r="D114" s="17">
        <v>87</v>
      </c>
      <c r="E114" s="17">
        <v>110</v>
      </c>
      <c r="F114" s="18">
        <f t="shared" si="12"/>
        <v>197</v>
      </c>
      <c r="G114" s="17">
        <v>135</v>
      </c>
      <c r="H114" s="17">
        <v>112</v>
      </c>
      <c r="I114" s="17">
        <v>89</v>
      </c>
      <c r="J114" s="17">
        <v>104</v>
      </c>
      <c r="K114" s="17">
        <v>0</v>
      </c>
      <c r="L114" s="16">
        <f t="shared" si="13"/>
        <v>637</v>
      </c>
    </row>
    <row r="115" spans="1:12" ht="30" customHeight="1">
      <c r="A115" s="109"/>
      <c r="B115" s="117"/>
      <c r="C115" s="17" t="s">
        <v>283</v>
      </c>
      <c r="D115" s="17">
        <v>64</v>
      </c>
      <c r="E115" s="17">
        <v>62</v>
      </c>
      <c r="F115" s="18">
        <f t="shared" si="12"/>
        <v>126</v>
      </c>
      <c r="G115" s="17">
        <v>78</v>
      </c>
      <c r="H115" s="17">
        <v>56</v>
      </c>
      <c r="I115" s="17">
        <v>22</v>
      </c>
      <c r="J115" s="17">
        <v>25</v>
      </c>
      <c r="K115" s="17">
        <v>0</v>
      </c>
      <c r="L115" s="16">
        <f t="shared" si="13"/>
        <v>307</v>
      </c>
    </row>
    <row r="116" spans="1:12" ht="30" customHeight="1">
      <c r="A116" s="109"/>
      <c r="B116" s="117"/>
      <c r="C116" s="17" t="s">
        <v>284</v>
      </c>
      <c r="D116" s="17">
        <v>90</v>
      </c>
      <c r="E116" s="17">
        <v>29</v>
      </c>
      <c r="F116" s="18">
        <f t="shared" si="12"/>
        <v>119</v>
      </c>
      <c r="G116" s="17">
        <v>113</v>
      </c>
      <c r="H116" s="17">
        <v>74</v>
      </c>
      <c r="I116" s="17">
        <v>24</v>
      </c>
      <c r="J116" s="17">
        <v>0</v>
      </c>
      <c r="K116" s="17">
        <v>0</v>
      </c>
      <c r="L116" s="16">
        <f t="shared" si="13"/>
        <v>330</v>
      </c>
    </row>
    <row r="117" spans="1:12" ht="30" customHeight="1">
      <c r="A117" s="109"/>
      <c r="B117" s="117" t="s">
        <v>285</v>
      </c>
      <c r="C117" s="17" t="s">
        <v>286</v>
      </c>
      <c r="D117" s="17">
        <v>121</v>
      </c>
      <c r="E117" s="17">
        <v>15</v>
      </c>
      <c r="F117" s="18">
        <f t="shared" si="12"/>
        <v>136</v>
      </c>
      <c r="G117" s="17">
        <v>74</v>
      </c>
      <c r="H117" s="17">
        <v>90</v>
      </c>
      <c r="I117" s="17">
        <v>96</v>
      </c>
      <c r="J117" s="17">
        <v>84</v>
      </c>
      <c r="K117" s="17">
        <v>0</v>
      </c>
      <c r="L117" s="16">
        <f t="shared" si="13"/>
        <v>480</v>
      </c>
    </row>
    <row r="118" spans="1:12" ht="30" customHeight="1">
      <c r="A118" s="109"/>
      <c r="B118" s="117"/>
      <c r="C118" s="17" t="s">
        <v>287</v>
      </c>
      <c r="D118" s="17">
        <v>100</v>
      </c>
      <c r="E118" s="17">
        <v>26</v>
      </c>
      <c r="F118" s="18">
        <f t="shared" si="12"/>
        <v>126</v>
      </c>
      <c r="G118" s="17">
        <v>74</v>
      </c>
      <c r="H118" s="17">
        <v>58</v>
      </c>
      <c r="I118" s="17">
        <v>39</v>
      </c>
      <c r="J118" s="17">
        <v>34</v>
      </c>
      <c r="K118" s="17">
        <v>0</v>
      </c>
      <c r="L118" s="16">
        <f t="shared" si="13"/>
        <v>331</v>
      </c>
    </row>
    <row r="119" spans="1:12" ht="30" customHeight="1">
      <c r="A119" s="109"/>
      <c r="B119" s="117"/>
      <c r="C119" s="17" t="s">
        <v>288</v>
      </c>
      <c r="D119" s="17">
        <v>77</v>
      </c>
      <c r="E119" s="17">
        <v>34</v>
      </c>
      <c r="F119" s="18">
        <f t="shared" si="12"/>
        <v>111</v>
      </c>
      <c r="G119" s="17">
        <v>86</v>
      </c>
      <c r="H119" s="17">
        <v>72</v>
      </c>
      <c r="I119" s="17">
        <v>36</v>
      </c>
      <c r="J119" s="17">
        <v>30</v>
      </c>
      <c r="K119" s="17">
        <v>0</v>
      </c>
      <c r="L119" s="16">
        <f t="shared" si="13"/>
        <v>335</v>
      </c>
    </row>
    <row r="120" spans="1:12" ht="30" customHeight="1">
      <c r="A120" s="109"/>
      <c r="B120" s="117"/>
      <c r="C120" s="17" t="s">
        <v>289</v>
      </c>
      <c r="D120" s="17">
        <v>96</v>
      </c>
      <c r="E120" s="17">
        <v>9</v>
      </c>
      <c r="F120" s="18">
        <f t="shared" si="12"/>
        <v>105</v>
      </c>
      <c r="G120" s="17">
        <v>59</v>
      </c>
      <c r="H120" s="17">
        <v>79</v>
      </c>
      <c r="I120" s="17">
        <v>48</v>
      </c>
      <c r="J120" s="17">
        <v>56</v>
      </c>
      <c r="K120" s="17">
        <v>0</v>
      </c>
      <c r="L120" s="16">
        <f t="shared" si="13"/>
        <v>347</v>
      </c>
    </row>
    <row r="121" spans="1:12" ht="30" customHeight="1">
      <c r="A121" s="109"/>
      <c r="B121" s="117"/>
      <c r="C121" s="17" t="s">
        <v>290</v>
      </c>
      <c r="D121" s="17">
        <v>44</v>
      </c>
      <c r="E121" s="17">
        <v>27</v>
      </c>
      <c r="F121" s="18">
        <f t="shared" si="12"/>
        <v>71</v>
      </c>
      <c r="G121" s="17">
        <v>86</v>
      </c>
      <c r="H121" s="17">
        <v>42</v>
      </c>
      <c r="I121" s="17">
        <v>13</v>
      </c>
      <c r="J121" s="17">
        <v>9</v>
      </c>
      <c r="K121" s="17">
        <v>0</v>
      </c>
      <c r="L121" s="16">
        <f t="shared" si="13"/>
        <v>221</v>
      </c>
    </row>
    <row r="122" spans="1:12" ht="30" customHeight="1">
      <c r="A122" s="109"/>
      <c r="B122" s="117"/>
      <c r="C122" s="17" t="s">
        <v>291</v>
      </c>
      <c r="D122" s="17">
        <v>127</v>
      </c>
      <c r="E122" s="17">
        <v>19</v>
      </c>
      <c r="F122" s="18">
        <f t="shared" si="12"/>
        <v>146</v>
      </c>
      <c r="G122" s="17">
        <v>73</v>
      </c>
      <c r="H122" s="17">
        <v>113</v>
      </c>
      <c r="I122" s="17">
        <v>114</v>
      </c>
      <c r="J122" s="17">
        <v>103</v>
      </c>
      <c r="K122" s="17">
        <v>0</v>
      </c>
      <c r="L122" s="16">
        <f t="shared" si="13"/>
        <v>549</v>
      </c>
    </row>
    <row r="123" spans="1:12" ht="30" customHeight="1">
      <c r="A123" s="109"/>
      <c r="B123" s="98" t="s">
        <v>292</v>
      </c>
      <c r="C123" s="98"/>
      <c r="D123" s="17">
        <v>278</v>
      </c>
      <c r="E123" s="17">
        <v>115</v>
      </c>
      <c r="F123" s="18">
        <f t="shared" si="12"/>
        <v>393</v>
      </c>
      <c r="G123" s="17">
        <v>218</v>
      </c>
      <c r="H123" s="17">
        <v>99</v>
      </c>
      <c r="I123" s="17">
        <v>0</v>
      </c>
      <c r="J123" s="17">
        <v>0</v>
      </c>
      <c r="K123" s="17">
        <v>0</v>
      </c>
      <c r="L123" s="16">
        <f t="shared" si="13"/>
        <v>710</v>
      </c>
    </row>
    <row r="124" spans="1:12" ht="30" customHeight="1">
      <c r="A124" s="109"/>
      <c r="B124" s="107" t="s">
        <v>367</v>
      </c>
      <c r="C124" s="107"/>
      <c r="D124" s="19">
        <f>SUM(D106:D123)</f>
        <v>1927</v>
      </c>
      <c r="E124" s="19">
        <f t="shared" ref="E124:K124" si="19">SUM(E106:E123)</f>
        <v>757</v>
      </c>
      <c r="F124" s="19">
        <f t="shared" si="12"/>
        <v>2684</v>
      </c>
      <c r="G124" s="19">
        <f t="shared" si="19"/>
        <v>1909</v>
      </c>
      <c r="H124" s="19">
        <f t="shared" si="19"/>
        <v>1655</v>
      </c>
      <c r="I124" s="19">
        <f t="shared" si="19"/>
        <v>1240</v>
      </c>
      <c r="J124" s="19">
        <f t="shared" si="19"/>
        <v>1241</v>
      </c>
      <c r="K124" s="19">
        <f t="shared" si="19"/>
        <v>0</v>
      </c>
      <c r="L124" s="20">
        <f t="shared" si="13"/>
        <v>8729</v>
      </c>
    </row>
    <row r="125" spans="1:12" ht="30" customHeight="1">
      <c r="A125" s="107" t="s">
        <v>22</v>
      </c>
      <c r="B125" s="98" t="s">
        <v>22</v>
      </c>
      <c r="C125" s="98"/>
      <c r="D125" s="17">
        <v>315</v>
      </c>
      <c r="E125" s="17">
        <v>115</v>
      </c>
      <c r="F125" s="18">
        <f t="shared" si="12"/>
        <v>430</v>
      </c>
      <c r="G125" s="17">
        <v>299</v>
      </c>
      <c r="H125" s="17">
        <v>262</v>
      </c>
      <c r="I125" s="17">
        <v>302</v>
      </c>
      <c r="J125" s="17">
        <v>311</v>
      </c>
      <c r="K125" s="17">
        <v>0</v>
      </c>
      <c r="L125" s="16">
        <f t="shared" si="13"/>
        <v>1604</v>
      </c>
    </row>
    <row r="126" spans="1:12" ht="30" customHeight="1">
      <c r="A126" s="107"/>
      <c r="B126" s="98" t="s">
        <v>173</v>
      </c>
      <c r="C126" s="98"/>
      <c r="D126" s="17">
        <v>114</v>
      </c>
      <c r="E126" s="17">
        <v>0</v>
      </c>
      <c r="F126" s="18">
        <f t="shared" si="12"/>
        <v>114</v>
      </c>
      <c r="G126" s="17">
        <v>0</v>
      </c>
      <c r="H126" s="17">
        <v>0</v>
      </c>
      <c r="I126" s="17">
        <v>0</v>
      </c>
      <c r="J126" s="17">
        <v>0</v>
      </c>
      <c r="K126" s="17"/>
      <c r="L126" s="16">
        <f t="shared" si="13"/>
        <v>114</v>
      </c>
    </row>
    <row r="127" spans="1:12" ht="30" customHeight="1">
      <c r="A127" s="107"/>
      <c r="B127" s="107" t="s">
        <v>341</v>
      </c>
      <c r="C127" s="107"/>
      <c r="D127" s="19">
        <f>SUM(D125:D126)</f>
        <v>429</v>
      </c>
      <c r="E127" s="19">
        <f t="shared" ref="E127:K127" si="20">SUM(E125:E126)</f>
        <v>115</v>
      </c>
      <c r="F127" s="19">
        <f t="shared" si="12"/>
        <v>544</v>
      </c>
      <c r="G127" s="19">
        <f t="shared" si="20"/>
        <v>299</v>
      </c>
      <c r="H127" s="19">
        <f t="shared" si="20"/>
        <v>262</v>
      </c>
      <c r="I127" s="19">
        <f t="shared" si="20"/>
        <v>302</v>
      </c>
      <c r="J127" s="19">
        <f t="shared" si="20"/>
        <v>311</v>
      </c>
      <c r="K127" s="19">
        <f t="shared" si="20"/>
        <v>0</v>
      </c>
      <c r="L127" s="20">
        <f t="shared" si="13"/>
        <v>1718</v>
      </c>
    </row>
    <row r="128" spans="1:12" ht="30" customHeight="1">
      <c r="A128" s="99" t="s">
        <v>45</v>
      </c>
      <c r="B128" s="99"/>
      <c r="C128" s="99"/>
      <c r="D128" s="16">
        <f>D87+D93+D94+D95+D96+D97+D98+D105+D124+D127</f>
        <v>13660</v>
      </c>
      <c r="E128" s="16">
        <f>E87+E93+E94+E95+E96+E97+E98+E105+E124+E127</f>
        <v>9031</v>
      </c>
      <c r="F128" s="16">
        <f t="shared" si="12"/>
        <v>22691</v>
      </c>
      <c r="G128" s="16">
        <f>G87+G93+G94+G95+G96+G97+G98+G105+G124+G127</f>
        <v>14441</v>
      </c>
      <c r="H128" s="16">
        <f t="shared" ref="H128:K128" si="21">H87+H93+H94+H95+H96+H97+H98+H105+H124+H127</f>
        <v>11684</v>
      </c>
      <c r="I128" s="16">
        <f t="shared" si="21"/>
        <v>11038</v>
      </c>
      <c r="J128" s="16">
        <f t="shared" si="21"/>
        <v>2422</v>
      </c>
      <c r="K128" s="16">
        <f t="shared" si="21"/>
        <v>418</v>
      </c>
      <c r="L128" s="16">
        <f t="shared" si="13"/>
        <v>62694</v>
      </c>
    </row>
    <row r="135" spans="1:12" ht="30" customHeight="1">
      <c r="A135" s="100" t="s">
        <v>294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</row>
    <row r="136" spans="1:12" ht="30" customHeight="1">
      <c r="A136" s="99" t="s">
        <v>94</v>
      </c>
      <c r="B136" s="99"/>
      <c r="C136" s="99"/>
      <c r="D136" s="99" t="s">
        <v>237</v>
      </c>
      <c r="E136" s="99"/>
      <c r="F136" s="99"/>
      <c r="G136" s="99" t="s">
        <v>238</v>
      </c>
      <c r="H136" s="99" t="s">
        <v>239</v>
      </c>
      <c r="I136" s="99" t="s">
        <v>240</v>
      </c>
      <c r="J136" s="99" t="s">
        <v>241</v>
      </c>
      <c r="K136" s="99" t="s">
        <v>242</v>
      </c>
      <c r="L136" s="99" t="s">
        <v>243</v>
      </c>
    </row>
    <row r="137" spans="1:12" ht="30" customHeight="1">
      <c r="A137" s="99"/>
      <c r="B137" s="99"/>
      <c r="C137" s="99"/>
      <c r="D137" s="16" t="s">
        <v>244</v>
      </c>
      <c r="E137" s="16" t="s">
        <v>245</v>
      </c>
      <c r="F137" s="16" t="s">
        <v>246</v>
      </c>
      <c r="G137" s="99"/>
      <c r="H137" s="99"/>
      <c r="I137" s="99"/>
      <c r="J137" s="99"/>
      <c r="K137" s="99"/>
      <c r="L137" s="99"/>
    </row>
    <row r="138" spans="1:12" ht="30" customHeight="1">
      <c r="A138" s="106" t="s">
        <v>344</v>
      </c>
      <c r="B138" s="111" t="s">
        <v>354</v>
      </c>
      <c r="C138" s="17" t="s">
        <v>52</v>
      </c>
      <c r="D138" s="17">
        <v>1132</v>
      </c>
      <c r="E138" s="17">
        <v>1045</v>
      </c>
      <c r="F138" s="18">
        <f>D138+E138</f>
        <v>2177</v>
      </c>
      <c r="G138" s="17">
        <v>1524</v>
      </c>
      <c r="H138" s="17">
        <v>1419</v>
      </c>
      <c r="I138" s="17">
        <v>1094</v>
      </c>
      <c r="J138" s="17">
        <v>0</v>
      </c>
      <c r="K138" s="17">
        <v>0</v>
      </c>
      <c r="L138" s="16">
        <f>SUM(F138:K138)</f>
        <v>6214</v>
      </c>
    </row>
    <row r="139" spans="1:12" ht="30" customHeight="1">
      <c r="A139" s="106"/>
      <c r="B139" s="111"/>
      <c r="C139" s="17" t="s">
        <v>54</v>
      </c>
      <c r="D139" s="17">
        <v>1137</v>
      </c>
      <c r="E139" s="17">
        <v>783</v>
      </c>
      <c r="F139" s="18">
        <f t="shared" ref="F139:F181" si="22">D139+E139</f>
        <v>1920</v>
      </c>
      <c r="G139" s="17">
        <v>1107</v>
      </c>
      <c r="H139" s="17">
        <v>1183</v>
      </c>
      <c r="I139" s="17">
        <v>1013</v>
      </c>
      <c r="J139" s="17">
        <v>0</v>
      </c>
      <c r="K139" s="17">
        <v>0</v>
      </c>
      <c r="L139" s="16">
        <f t="shared" ref="L139:L181" si="23">SUM(F139:K139)</f>
        <v>5223</v>
      </c>
    </row>
    <row r="140" spans="1:12" ht="30" customHeight="1">
      <c r="A140" s="106"/>
      <c r="B140" s="111"/>
      <c r="C140" s="17" t="s">
        <v>55</v>
      </c>
      <c r="D140" s="17">
        <v>357</v>
      </c>
      <c r="E140" s="17">
        <v>435</v>
      </c>
      <c r="F140" s="18">
        <f t="shared" si="22"/>
        <v>792</v>
      </c>
      <c r="G140" s="17">
        <v>241</v>
      </c>
      <c r="H140" s="17">
        <v>385</v>
      </c>
      <c r="I140" s="17">
        <v>333</v>
      </c>
      <c r="J140" s="17">
        <v>0</v>
      </c>
      <c r="K140" s="17">
        <v>0</v>
      </c>
      <c r="L140" s="16">
        <f t="shared" si="23"/>
        <v>1751</v>
      </c>
    </row>
    <row r="141" spans="1:12" ht="30" customHeight="1">
      <c r="A141" s="106"/>
      <c r="B141" s="111"/>
      <c r="C141" s="17" t="s">
        <v>62</v>
      </c>
      <c r="D141" s="17">
        <v>413</v>
      </c>
      <c r="E141" s="17">
        <v>218</v>
      </c>
      <c r="F141" s="18">
        <f t="shared" si="22"/>
        <v>631</v>
      </c>
      <c r="G141" s="17">
        <v>500</v>
      </c>
      <c r="H141" s="17">
        <v>479</v>
      </c>
      <c r="I141" s="17">
        <v>539</v>
      </c>
      <c r="J141" s="17">
        <v>0</v>
      </c>
      <c r="K141" s="17">
        <v>0</v>
      </c>
      <c r="L141" s="16">
        <f t="shared" si="23"/>
        <v>2149</v>
      </c>
    </row>
    <row r="142" spans="1:12" ht="30" customHeight="1">
      <c r="A142" s="106"/>
      <c r="B142" s="111"/>
      <c r="C142" s="17" t="s">
        <v>247</v>
      </c>
      <c r="D142" s="17">
        <v>372</v>
      </c>
      <c r="E142" s="17">
        <v>309</v>
      </c>
      <c r="F142" s="18">
        <f t="shared" si="22"/>
        <v>681</v>
      </c>
      <c r="G142" s="17">
        <v>290</v>
      </c>
      <c r="H142" s="17">
        <v>224</v>
      </c>
      <c r="I142" s="17">
        <v>205</v>
      </c>
      <c r="J142" s="17">
        <v>0</v>
      </c>
      <c r="K142" s="17">
        <v>0</v>
      </c>
      <c r="L142" s="16">
        <f t="shared" si="23"/>
        <v>1400</v>
      </c>
    </row>
    <row r="143" spans="1:12" ht="30" customHeight="1">
      <c r="A143" s="106"/>
      <c r="B143" s="111"/>
      <c r="C143" s="17" t="s">
        <v>249</v>
      </c>
      <c r="D143" s="17">
        <v>367</v>
      </c>
      <c r="E143" s="17">
        <v>171</v>
      </c>
      <c r="F143" s="18">
        <f t="shared" si="22"/>
        <v>538</v>
      </c>
      <c r="G143" s="17">
        <v>279</v>
      </c>
      <c r="H143" s="17">
        <v>226</v>
      </c>
      <c r="I143" s="17">
        <v>254</v>
      </c>
      <c r="J143" s="17">
        <v>0</v>
      </c>
      <c r="K143" s="17">
        <v>0</v>
      </c>
      <c r="L143" s="16">
        <f t="shared" si="23"/>
        <v>1297</v>
      </c>
    </row>
    <row r="144" spans="1:12" ht="30" customHeight="1">
      <c r="A144" s="106"/>
      <c r="B144" s="111"/>
      <c r="C144" s="17" t="s">
        <v>248</v>
      </c>
      <c r="D144" s="17">
        <v>252</v>
      </c>
      <c r="E144" s="17">
        <v>74</v>
      </c>
      <c r="F144" s="18">
        <f t="shared" si="22"/>
        <v>326</v>
      </c>
      <c r="G144" s="17">
        <v>318</v>
      </c>
      <c r="H144" s="17">
        <v>356</v>
      </c>
      <c r="I144" s="17">
        <v>384</v>
      </c>
      <c r="J144" s="17">
        <v>0</v>
      </c>
      <c r="K144" s="17">
        <v>0</v>
      </c>
      <c r="L144" s="16">
        <f t="shared" si="23"/>
        <v>1384</v>
      </c>
    </row>
    <row r="145" spans="1:12" ht="30" customHeight="1">
      <c r="A145" s="106"/>
      <c r="B145" s="111"/>
      <c r="C145" s="17" t="s">
        <v>67</v>
      </c>
      <c r="D145" s="17">
        <f>SUM(D138:D144)</f>
        <v>4030</v>
      </c>
      <c r="E145" s="17">
        <f t="shared" ref="E145:K145" si="24">SUM(E138:E144)</f>
        <v>3035</v>
      </c>
      <c r="F145" s="18">
        <f t="shared" si="22"/>
        <v>7065</v>
      </c>
      <c r="G145" s="17">
        <f t="shared" si="24"/>
        <v>4259</v>
      </c>
      <c r="H145" s="17">
        <f t="shared" si="24"/>
        <v>4272</v>
      </c>
      <c r="I145" s="17">
        <f t="shared" si="24"/>
        <v>3822</v>
      </c>
      <c r="J145" s="17">
        <f t="shared" si="24"/>
        <v>0</v>
      </c>
      <c r="K145" s="17">
        <f t="shared" si="24"/>
        <v>0</v>
      </c>
      <c r="L145" s="16">
        <f t="shared" si="23"/>
        <v>19418</v>
      </c>
    </row>
    <row r="146" spans="1:12" ht="30" customHeight="1">
      <c r="A146" s="106"/>
      <c r="B146" s="111" t="s">
        <v>348</v>
      </c>
      <c r="C146" s="17" t="s">
        <v>299</v>
      </c>
      <c r="D146" s="17">
        <v>314</v>
      </c>
      <c r="E146" s="17">
        <v>0</v>
      </c>
      <c r="F146" s="18">
        <f t="shared" si="22"/>
        <v>314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6">
        <f t="shared" si="23"/>
        <v>314</v>
      </c>
    </row>
    <row r="147" spans="1:12" ht="30" customHeight="1">
      <c r="A147" s="106"/>
      <c r="B147" s="111"/>
      <c r="C147" s="17" t="s">
        <v>300</v>
      </c>
      <c r="D147" s="17">
        <v>265</v>
      </c>
      <c r="E147" s="17">
        <v>0</v>
      </c>
      <c r="F147" s="18">
        <f t="shared" si="22"/>
        <v>265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6">
        <f t="shared" si="23"/>
        <v>265</v>
      </c>
    </row>
    <row r="148" spans="1:12" ht="30" customHeight="1">
      <c r="A148" s="106"/>
      <c r="B148" s="111"/>
      <c r="C148" s="17" t="s">
        <v>301</v>
      </c>
      <c r="D148" s="17">
        <v>127</v>
      </c>
      <c r="E148" s="17">
        <v>0</v>
      </c>
      <c r="F148" s="18">
        <f t="shared" si="22"/>
        <v>127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6">
        <f t="shared" si="23"/>
        <v>127</v>
      </c>
    </row>
    <row r="149" spans="1:12" ht="30" customHeight="1">
      <c r="A149" s="106"/>
      <c r="B149" s="111"/>
      <c r="C149" s="17" t="s">
        <v>67</v>
      </c>
      <c r="D149" s="17">
        <f>SUM(D146:D148)</f>
        <v>706</v>
      </c>
      <c r="E149" s="17">
        <f t="shared" ref="E149:K149" si="25">SUM(E146:E148)</f>
        <v>0</v>
      </c>
      <c r="F149" s="18">
        <f t="shared" si="22"/>
        <v>706</v>
      </c>
      <c r="G149" s="17">
        <f t="shared" si="25"/>
        <v>0</v>
      </c>
      <c r="H149" s="17">
        <f t="shared" si="25"/>
        <v>0</v>
      </c>
      <c r="I149" s="17">
        <f t="shared" si="25"/>
        <v>0</v>
      </c>
      <c r="J149" s="17">
        <f t="shared" si="25"/>
        <v>0</v>
      </c>
      <c r="K149" s="17">
        <f t="shared" si="25"/>
        <v>0</v>
      </c>
      <c r="L149" s="16">
        <f t="shared" si="23"/>
        <v>706</v>
      </c>
    </row>
    <row r="150" spans="1:12" ht="30" customHeight="1">
      <c r="A150" s="106"/>
      <c r="B150" s="119" t="s">
        <v>342</v>
      </c>
      <c r="C150" s="119"/>
      <c r="D150" s="18">
        <f>D145+D149</f>
        <v>4736</v>
      </c>
      <c r="E150" s="18">
        <f t="shared" ref="E150:K150" si="26">E145+E149</f>
        <v>3035</v>
      </c>
      <c r="F150" s="18">
        <f t="shared" si="22"/>
        <v>7771</v>
      </c>
      <c r="G150" s="18">
        <f t="shared" si="26"/>
        <v>4259</v>
      </c>
      <c r="H150" s="18">
        <f t="shared" si="26"/>
        <v>4272</v>
      </c>
      <c r="I150" s="18">
        <f t="shared" si="26"/>
        <v>3822</v>
      </c>
      <c r="J150" s="18">
        <f t="shared" si="26"/>
        <v>0</v>
      </c>
      <c r="K150" s="18">
        <f t="shared" si="26"/>
        <v>0</v>
      </c>
      <c r="L150" s="16">
        <f t="shared" si="23"/>
        <v>20124</v>
      </c>
    </row>
    <row r="151" spans="1:12" ht="30" customHeight="1">
      <c r="A151" s="98" t="s">
        <v>42</v>
      </c>
      <c r="B151" s="98"/>
      <c r="C151" s="98"/>
      <c r="D151" s="17">
        <v>79</v>
      </c>
      <c r="E151" s="17">
        <v>47</v>
      </c>
      <c r="F151" s="18">
        <f t="shared" si="22"/>
        <v>126</v>
      </c>
      <c r="G151" s="17">
        <v>95</v>
      </c>
      <c r="H151" s="17">
        <v>102</v>
      </c>
      <c r="I151" s="17">
        <v>154</v>
      </c>
      <c r="J151" s="17">
        <v>0</v>
      </c>
      <c r="K151" s="17">
        <v>0</v>
      </c>
      <c r="L151" s="16">
        <f t="shared" si="23"/>
        <v>477</v>
      </c>
    </row>
    <row r="152" spans="1:12" ht="30" customHeight="1">
      <c r="A152" s="107" t="s">
        <v>33</v>
      </c>
      <c r="B152" s="98" t="s">
        <v>33</v>
      </c>
      <c r="C152" s="98"/>
      <c r="D152" s="17">
        <v>857</v>
      </c>
      <c r="E152" s="17">
        <v>312</v>
      </c>
      <c r="F152" s="18">
        <f t="shared" si="22"/>
        <v>1169</v>
      </c>
      <c r="G152" s="17">
        <v>880</v>
      </c>
      <c r="H152" s="17">
        <v>685</v>
      </c>
      <c r="I152" s="17">
        <v>772</v>
      </c>
      <c r="J152" s="17">
        <v>0</v>
      </c>
      <c r="K152" s="17">
        <v>0</v>
      </c>
      <c r="L152" s="16">
        <f t="shared" si="23"/>
        <v>3506</v>
      </c>
    </row>
    <row r="153" spans="1:12" ht="30" customHeight="1">
      <c r="A153" s="107"/>
      <c r="B153" s="98" t="s">
        <v>121</v>
      </c>
      <c r="C153" s="98"/>
      <c r="D153" s="17">
        <v>199</v>
      </c>
      <c r="E153" s="17">
        <v>0</v>
      </c>
      <c r="F153" s="18">
        <f t="shared" si="22"/>
        <v>199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6">
        <f t="shared" si="23"/>
        <v>199</v>
      </c>
    </row>
    <row r="154" spans="1:12" ht="30" customHeight="1">
      <c r="A154" s="107"/>
      <c r="B154" s="108" t="s">
        <v>346</v>
      </c>
      <c r="C154" s="108"/>
      <c r="D154" s="18">
        <f>SUM(D152:D153)</f>
        <v>1056</v>
      </c>
      <c r="E154" s="18">
        <f t="shared" ref="E154:K154" si="27">SUM(E152:E153)</f>
        <v>312</v>
      </c>
      <c r="F154" s="18">
        <f t="shared" si="22"/>
        <v>1368</v>
      </c>
      <c r="G154" s="18">
        <f t="shared" si="27"/>
        <v>880</v>
      </c>
      <c r="H154" s="18">
        <f t="shared" si="27"/>
        <v>685</v>
      </c>
      <c r="I154" s="18">
        <f t="shared" si="27"/>
        <v>772</v>
      </c>
      <c r="J154" s="18">
        <f t="shared" si="27"/>
        <v>0</v>
      </c>
      <c r="K154" s="18">
        <f t="shared" si="27"/>
        <v>0</v>
      </c>
      <c r="L154" s="16">
        <f t="shared" si="23"/>
        <v>3705</v>
      </c>
    </row>
    <row r="155" spans="1:12" ht="30" customHeight="1">
      <c r="A155" s="106" t="s">
        <v>31</v>
      </c>
      <c r="B155" s="98" t="s">
        <v>31</v>
      </c>
      <c r="C155" s="98"/>
      <c r="D155" s="17">
        <v>217</v>
      </c>
      <c r="E155" s="17">
        <v>71</v>
      </c>
      <c r="F155" s="18">
        <f t="shared" si="22"/>
        <v>288</v>
      </c>
      <c r="G155" s="17">
        <v>294</v>
      </c>
      <c r="H155" s="17">
        <v>399</v>
      </c>
      <c r="I155" s="17">
        <v>312</v>
      </c>
      <c r="J155" s="17">
        <v>303</v>
      </c>
      <c r="K155" s="17">
        <v>0</v>
      </c>
      <c r="L155" s="16">
        <f t="shared" si="23"/>
        <v>1596</v>
      </c>
    </row>
    <row r="156" spans="1:12" ht="30" customHeight="1">
      <c r="A156" s="106"/>
      <c r="B156" s="98" t="s">
        <v>251</v>
      </c>
      <c r="C156" s="98"/>
      <c r="D156" s="17">
        <v>111</v>
      </c>
      <c r="E156" s="17">
        <v>33</v>
      </c>
      <c r="F156" s="18">
        <f t="shared" si="22"/>
        <v>144</v>
      </c>
      <c r="G156" s="17">
        <v>125</v>
      </c>
      <c r="H156" s="17">
        <v>182</v>
      </c>
      <c r="I156" s="17">
        <v>125</v>
      </c>
      <c r="J156" s="17">
        <v>106</v>
      </c>
      <c r="K156" s="17">
        <v>0</v>
      </c>
      <c r="L156" s="16">
        <f t="shared" si="23"/>
        <v>682</v>
      </c>
    </row>
    <row r="157" spans="1:12" ht="30" customHeight="1">
      <c r="A157" s="106"/>
      <c r="B157" s="98" t="s">
        <v>253</v>
      </c>
      <c r="C157" s="98"/>
      <c r="D157" s="17">
        <v>490</v>
      </c>
      <c r="E157" s="17">
        <v>58</v>
      </c>
      <c r="F157" s="18">
        <f t="shared" si="22"/>
        <v>548</v>
      </c>
      <c r="G157" s="17">
        <v>540</v>
      </c>
      <c r="H157" s="17">
        <v>825</v>
      </c>
      <c r="I157" s="17">
        <v>687</v>
      </c>
      <c r="J157" s="17">
        <v>0</v>
      </c>
      <c r="K157" s="17">
        <v>0</v>
      </c>
      <c r="L157" s="16">
        <f t="shared" si="23"/>
        <v>2600</v>
      </c>
    </row>
    <row r="158" spans="1:12" ht="30" customHeight="1">
      <c r="A158" s="106"/>
      <c r="B158" s="107" t="s">
        <v>361</v>
      </c>
      <c r="C158" s="107"/>
      <c r="D158" s="18">
        <f>SUM(D155:D157)</f>
        <v>818</v>
      </c>
      <c r="E158" s="18">
        <f t="shared" ref="E158:K158" si="28">SUM(E155:E157)</f>
        <v>162</v>
      </c>
      <c r="F158" s="18">
        <f t="shared" si="22"/>
        <v>980</v>
      </c>
      <c r="G158" s="18">
        <f t="shared" si="28"/>
        <v>959</v>
      </c>
      <c r="H158" s="18">
        <f t="shared" si="28"/>
        <v>1406</v>
      </c>
      <c r="I158" s="18">
        <f t="shared" si="28"/>
        <v>1124</v>
      </c>
      <c r="J158" s="18">
        <f t="shared" si="28"/>
        <v>409</v>
      </c>
      <c r="K158" s="18">
        <f t="shared" si="28"/>
        <v>0</v>
      </c>
      <c r="L158" s="16">
        <f t="shared" si="23"/>
        <v>4878</v>
      </c>
    </row>
    <row r="159" spans="1:12" ht="30" customHeight="1">
      <c r="A159" s="98" t="s">
        <v>22</v>
      </c>
      <c r="B159" s="98"/>
      <c r="C159" s="98"/>
      <c r="D159" s="17">
        <v>242</v>
      </c>
      <c r="E159" s="17">
        <v>107</v>
      </c>
      <c r="F159" s="18">
        <f t="shared" si="22"/>
        <v>349</v>
      </c>
      <c r="G159" s="17">
        <v>352</v>
      </c>
      <c r="H159" s="17">
        <v>345</v>
      </c>
      <c r="I159" s="17">
        <v>368</v>
      </c>
      <c r="J159" s="17">
        <v>301</v>
      </c>
      <c r="K159" s="17">
        <v>0</v>
      </c>
      <c r="L159" s="16">
        <f t="shared" si="23"/>
        <v>1715</v>
      </c>
    </row>
    <row r="160" spans="1:12" ht="30" customHeight="1">
      <c r="A160" s="98" t="s">
        <v>13</v>
      </c>
      <c r="B160" s="98"/>
      <c r="C160" s="98"/>
      <c r="D160" s="17">
        <v>122</v>
      </c>
      <c r="E160" s="17">
        <v>15</v>
      </c>
      <c r="F160" s="18">
        <f t="shared" si="22"/>
        <v>137</v>
      </c>
      <c r="G160" s="17">
        <v>106</v>
      </c>
      <c r="H160" s="17">
        <v>96</v>
      </c>
      <c r="I160" s="17">
        <v>87</v>
      </c>
      <c r="J160" s="17">
        <v>94</v>
      </c>
      <c r="K160" s="17">
        <v>0</v>
      </c>
      <c r="L160" s="16">
        <f t="shared" si="23"/>
        <v>520</v>
      </c>
    </row>
    <row r="161" spans="1:12" ht="30" customHeight="1">
      <c r="A161" s="98" t="s">
        <v>6</v>
      </c>
      <c r="B161" s="98"/>
      <c r="C161" s="98"/>
      <c r="D161" s="17">
        <v>193</v>
      </c>
      <c r="E161" s="17">
        <v>9</v>
      </c>
      <c r="F161" s="18">
        <f t="shared" si="22"/>
        <v>202</v>
      </c>
      <c r="G161" s="17">
        <v>172</v>
      </c>
      <c r="H161" s="17">
        <v>205</v>
      </c>
      <c r="I161" s="17">
        <v>164</v>
      </c>
      <c r="J161" s="17">
        <v>256</v>
      </c>
      <c r="K161" s="17">
        <v>233</v>
      </c>
      <c r="L161" s="16">
        <f t="shared" si="23"/>
        <v>1232</v>
      </c>
    </row>
    <row r="162" spans="1:12" ht="30" customHeight="1">
      <c r="A162" s="98" t="s">
        <v>168</v>
      </c>
      <c r="B162" s="98"/>
      <c r="C162" s="98"/>
      <c r="D162" s="17">
        <v>213</v>
      </c>
      <c r="E162" s="17">
        <v>4</v>
      </c>
      <c r="F162" s="18">
        <f t="shared" si="22"/>
        <v>217</v>
      </c>
      <c r="G162" s="17">
        <v>102</v>
      </c>
      <c r="H162" s="17">
        <v>84</v>
      </c>
      <c r="I162" s="17">
        <v>57</v>
      </c>
      <c r="J162" s="17">
        <v>114</v>
      </c>
      <c r="K162" s="17">
        <v>0</v>
      </c>
      <c r="L162" s="16">
        <f t="shared" si="23"/>
        <v>574</v>
      </c>
    </row>
    <row r="163" spans="1:12" ht="30" customHeight="1">
      <c r="A163" s="106" t="s">
        <v>25</v>
      </c>
      <c r="B163" s="98" t="s">
        <v>48</v>
      </c>
      <c r="C163" s="98"/>
      <c r="D163" s="17">
        <v>215</v>
      </c>
      <c r="E163" s="17">
        <v>175</v>
      </c>
      <c r="F163" s="18">
        <f t="shared" si="22"/>
        <v>390</v>
      </c>
      <c r="G163" s="17">
        <v>221</v>
      </c>
      <c r="H163" s="17">
        <v>152</v>
      </c>
      <c r="I163" s="17">
        <v>100</v>
      </c>
      <c r="J163" s="17">
        <v>0</v>
      </c>
      <c r="K163" s="17">
        <v>0</v>
      </c>
      <c r="L163" s="16">
        <f t="shared" si="23"/>
        <v>863</v>
      </c>
    </row>
    <row r="164" spans="1:12" ht="30" customHeight="1">
      <c r="A164" s="106"/>
      <c r="B164" s="98" t="s">
        <v>172</v>
      </c>
      <c r="C164" s="98"/>
      <c r="D164" s="17">
        <v>112</v>
      </c>
      <c r="E164" s="17">
        <v>97</v>
      </c>
      <c r="F164" s="18">
        <f t="shared" si="22"/>
        <v>209</v>
      </c>
      <c r="G164" s="17">
        <v>138</v>
      </c>
      <c r="H164" s="17">
        <v>126</v>
      </c>
      <c r="I164" s="17">
        <v>62</v>
      </c>
      <c r="J164" s="17">
        <v>0</v>
      </c>
      <c r="K164" s="17">
        <v>0</v>
      </c>
      <c r="L164" s="16">
        <f t="shared" si="23"/>
        <v>535</v>
      </c>
    </row>
    <row r="165" spans="1:12" ht="30" customHeight="1">
      <c r="A165" s="106"/>
      <c r="B165" s="98" t="s">
        <v>171</v>
      </c>
      <c r="C165" s="98"/>
      <c r="D165" s="17">
        <v>170</v>
      </c>
      <c r="E165" s="17">
        <v>169</v>
      </c>
      <c r="F165" s="18">
        <f t="shared" si="22"/>
        <v>339</v>
      </c>
      <c r="G165" s="17">
        <v>212</v>
      </c>
      <c r="H165" s="17">
        <v>127</v>
      </c>
      <c r="I165" s="17">
        <v>86</v>
      </c>
      <c r="J165" s="17">
        <v>0</v>
      </c>
      <c r="K165" s="17">
        <v>0</v>
      </c>
      <c r="L165" s="16">
        <f t="shared" si="23"/>
        <v>764</v>
      </c>
    </row>
    <row r="166" spans="1:12" ht="30" customHeight="1">
      <c r="A166" s="106"/>
      <c r="B166" s="98" t="s">
        <v>46</v>
      </c>
      <c r="C166" s="98"/>
      <c r="D166" s="17">
        <v>58</v>
      </c>
      <c r="E166" s="17">
        <v>76</v>
      </c>
      <c r="F166" s="18">
        <f t="shared" si="22"/>
        <v>134</v>
      </c>
      <c r="G166" s="17">
        <v>90</v>
      </c>
      <c r="H166" s="17">
        <v>48</v>
      </c>
      <c r="I166" s="17">
        <v>55</v>
      </c>
      <c r="J166" s="17">
        <v>0</v>
      </c>
      <c r="K166" s="17">
        <v>0</v>
      </c>
      <c r="L166" s="16">
        <f t="shared" si="23"/>
        <v>327</v>
      </c>
    </row>
    <row r="167" spans="1:12" ht="30" customHeight="1">
      <c r="A167" s="106"/>
      <c r="B167" s="98" t="s">
        <v>51</v>
      </c>
      <c r="C167" s="98"/>
      <c r="D167" s="17">
        <v>50</v>
      </c>
      <c r="E167" s="17">
        <v>21</v>
      </c>
      <c r="F167" s="18">
        <f t="shared" si="22"/>
        <v>71</v>
      </c>
      <c r="G167" s="17">
        <v>90</v>
      </c>
      <c r="H167" s="17">
        <v>21</v>
      </c>
      <c r="I167" s="17">
        <v>5</v>
      </c>
      <c r="J167" s="17">
        <v>0</v>
      </c>
      <c r="K167" s="17">
        <v>0</v>
      </c>
      <c r="L167" s="16">
        <f t="shared" si="23"/>
        <v>187</v>
      </c>
    </row>
    <row r="168" spans="1:12" ht="30" customHeight="1">
      <c r="A168" s="106"/>
      <c r="B168" s="98" t="s">
        <v>161</v>
      </c>
      <c r="C168" s="98"/>
      <c r="D168" s="17">
        <v>158</v>
      </c>
      <c r="E168" s="17">
        <v>95</v>
      </c>
      <c r="F168" s="18">
        <f t="shared" si="22"/>
        <v>253</v>
      </c>
      <c r="G168" s="17">
        <v>176</v>
      </c>
      <c r="H168" s="17">
        <v>114</v>
      </c>
      <c r="I168" s="17">
        <v>101</v>
      </c>
      <c r="J168" s="17">
        <v>0</v>
      </c>
      <c r="K168" s="17">
        <v>0</v>
      </c>
      <c r="L168" s="16">
        <f t="shared" si="23"/>
        <v>644</v>
      </c>
    </row>
    <row r="169" spans="1:12" ht="30" customHeight="1">
      <c r="A169" s="106"/>
      <c r="B169" s="107" t="s">
        <v>67</v>
      </c>
      <c r="C169" s="107"/>
      <c r="D169" s="18">
        <f>SUM(D163:D168)</f>
        <v>763</v>
      </c>
      <c r="E169" s="18">
        <f t="shared" ref="E169:K169" si="29">SUM(E163:E168)</f>
        <v>633</v>
      </c>
      <c r="F169" s="18">
        <f t="shared" si="22"/>
        <v>1396</v>
      </c>
      <c r="G169" s="18">
        <f t="shared" si="29"/>
        <v>927</v>
      </c>
      <c r="H169" s="18">
        <f t="shared" si="29"/>
        <v>588</v>
      </c>
      <c r="I169" s="18">
        <f t="shared" si="29"/>
        <v>409</v>
      </c>
      <c r="J169" s="18">
        <f t="shared" si="29"/>
        <v>0</v>
      </c>
      <c r="K169" s="18">
        <f t="shared" si="29"/>
        <v>0</v>
      </c>
      <c r="L169" s="16">
        <f t="shared" si="23"/>
        <v>3320</v>
      </c>
    </row>
    <row r="170" spans="1:12" ht="30" customHeight="1">
      <c r="A170" s="106" t="s">
        <v>371</v>
      </c>
      <c r="B170" s="98" t="s">
        <v>14</v>
      </c>
      <c r="C170" s="98"/>
      <c r="D170" s="17">
        <v>238</v>
      </c>
      <c r="E170" s="17">
        <v>50</v>
      </c>
      <c r="F170" s="18">
        <f t="shared" si="22"/>
        <v>288</v>
      </c>
      <c r="G170" s="17">
        <v>186</v>
      </c>
      <c r="H170" s="17">
        <v>322</v>
      </c>
      <c r="I170" s="17">
        <v>234</v>
      </c>
      <c r="J170" s="17">
        <v>230</v>
      </c>
      <c r="K170" s="17">
        <v>0</v>
      </c>
      <c r="L170" s="16">
        <f t="shared" si="23"/>
        <v>1260</v>
      </c>
    </row>
    <row r="171" spans="1:12" ht="30" customHeight="1">
      <c r="A171" s="106"/>
      <c r="B171" s="98" t="s">
        <v>15</v>
      </c>
      <c r="C171" s="98"/>
      <c r="D171" s="17">
        <v>77</v>
      </c>
      <c r="E171" s="17">
        <v>4</v>
      </c>
      <c r="F171" s="18">
        <f t="shared" si="22"/>
        <v>81</v>
      </c>
      <c r="G171" s="17">
        <v>76</v>
      </c>
      <c r="H171" s="17">
        <v>76</v>
      </c>
      <c r="I171" s="17">
        <v>83</v>
      </c>
      <c r="J171" s="17">
        <v>102</v>
      </c>
      <c r="K171" s="17"/>
      <c r="L171" s="16">
        <f t="shared" si="23"/>
        <v>418</v>
      </c>
    </row>
    <row r="172" spans="1:12" ht="30" customHeight="1">
      <c r="A172" s="106"/>
      <c r="B172" s="98" t="s">
        <v>16</v>
      </c>
      <c r="C172" s="98"/>
      <c r="D172" s="17">
        <v>196</v>
      </c>
      <c r="E172" s="17">
        <v>42</v>
      </c>
      <c r="F172" s="18">
        <f t="shared" si="22"/>
        <v>238</v>
      </c>
      <c r="G172" s="17">
        <v>204</v>
      </c>
      <c r="H172" s="17">
        <v>180</v>
      </c>
      <c r="I172" s="17">
        <v>263</v>
      </c>
      <c r="J172" s="17">
        <v>177</v>
      </c>
      <c r="K172" s="17">
        <v>0</v>
      </c>
      <c r="L172" s="16">
        <f t="shared" si="23"/>
        <v>1062</v>
      </c>
    </row>
    <row r="173" spans="1:12" ht="30" customHeight="1">
      <c r="A173" s="106"/>
      <c r="B173" s="98" t="s">
        <v>17</v>
      </c>
      <c r="C173" s="98"/>
      <c r="D173" s="17">
        <v>234</v>
      </c>
      <c r="E173" s="17">
        <v>23</v>
      </c>
      <c r="F173" s="18">
        <f t="shared" si="22"/>
        <v>257</v>
      </c>
      <c r="G173" s="17">
        <v>258</v>
      </c>
      <c r="H173" s="17">
        <v>189</v>
      </c>
      <c r="I173" s="17">
        <v>233</v>
      </c>
      <c r="J173" s="17">
        <v>194</v>
      </c>
      <c r="K173" s="17">
        <v>0</v>
      </c>
      <c r="L173" s="16">
        <f t="shared" si="23"/>
        <v>1131</v>
      </c>
    </row>
    <row r="174" spans="1:12" ht="30" customHeight="1">
      <c r="A174" s="106"/>
      <c r="B174" s="98" t="s">
        <v>179</v>
      </c>
      <c r="C174" s="98"/>
      <c r="D174" s="17">
        <v>62</v>
      </c>
      <c r="E174" s="17">
        <v>9</v>
      </c>
      <c r="F174" s="18">
        <f t="shared" si="22"/>
        <v>71</v>
      </c>
      <c r="G174" s="17">
        <v>77</v>
      </c>
      <c r="H174" s="17">
        <v>0</v>
      </c>
      <c r="I174" s="17">
        <v>0</v>
      </c>
      <c r="J174" s="17">
        <v>0</v>
      </c>
      <c r="K174" s="17">
        <v>0</v>
      </c>
      <c r="L174" s="16">
        <f t="shared" si="23"/>
        <v>148</v>
      </c>
    </row>
    <row r="175" spans="1:12" ht="30" customHeight="1">
      <c r="A175" s="106"/>
      <c r="B175" s="98" t="s">
        <v>298</v>
      </c>
      <c r="C175" s="98"/>
      <c r="D175" s="17">
        <v>56</v>
      </c>
      <c r="E175" s="17">
        <v>15</v>
      </c>
      <c r="F175" s="18">
        <f t="shared" si="22"/>
        <v>71</v>
      </c>
      <c r="G175" s="17">
        <v>79</v>
      </c>
      <c r="H175" s="17">
        <v>60</v>
      </c>
      <c r="I175" s="17">
        <v>51</v>
      </c>
      <c r="J175" s="17">
        <v>40</v>
      </c>
      <c r="K175" s="17">
        <v>0</v>
      </c>
      <c r="L175" s="16">
        <f t="shared" si="23"/>
        <v>301</v>
      </c>
    </row>
    <row r="176" spans="1:12" ht="30" customHeight="1">
      <c r="A176" s="106"/>
      <c r="B176" s="98" t="s">
        <v>18</v>
      </c>
      <c r="C176" s="98"/>
      <c r="D176" s="17">
        <v>85</v>
      </c>
      <c r="E176" s="17">
        <v>12</v>
      </c>
      <c r="F176" s="18">
        <f t="shared" si="22"/>
        <v>97</v>
      </c>
      <c r="G176" s="17">
        <v>78</v>
      </c>
      <c r="H176" s="17">
        <v>92</v>
      </c>
      <c r="I176" s="17">
        <v>136</v>
      </c>
      <c r="J176" s="17">
        <v>148</v>
      </c>
      <c r="K176" s="17">
        <v>0</v>
      </c>
      <c r="L176" s="16">
        <f t="shared" si="23"/>
        <v>551</v>
      </c>
    </row>
    <row r="177" spans="1:12" ht="30" customHeight="1">
      <c r="A177" s="106"/>
      <c r="B177" s="98" t="s">
        <v>87</v>
      </c>
      <c r="C177" s="98"/>
      <c r="D177" s="17">
        <v>139</v>
      </c>
      <c r="E177" s="17">
        <v>69</v>
      </c>
      <c r="F177" s="18">
        <f t="shared" si="22"/>
        <v>208</v>
      </c>
      <c r="G177" s="17">
        <v>116</v>
      </c>
      <c r="H177" s="17">
        <v>53</v>
      </c>
      <c r="I177" s="17">
        <v>0</v>
      </c>
      <c r="J177" s="17">
        <v>0</v>
      </c>
      <c r="K177" s="17">
        <v>0</v>
      </c>
      <c r="L177" s="16">
        <f t="shared" si="23"/>
        <v>377</v>
      </c>
    </row>
    <row r="178" spans="1:12" ht="30" customHeight="1">
      <c r="A178" s="106"/>
      <c r="B178" s="108" t="s">
        <v>367</v>
      </c>
      <c r="C178" s="108"/>
      <c r="D178" s="18">
        <f>SUM(D170:D177)</f>
        <v>1087</v>
      </c>
      <c r="E178" s="18">
        <f t="shared" ref="E178:K178" si="30">SUM(E170:E177)</f>
        <v>224</v>
      </c>
      <c r="F178" s="18">
        <f t="shared" si="22"/>
        <v>1311</v>
      </c>
      <c r="G178" s="18">
        <f t="shared" si="30"/>
        <v>1074</v>
      </c>
      <c r="H178" s="18">
        <f t="shared" si="30"/>
        <v>972</v>
      </c>
      <c r="I178" s="18">
        <f t="shared" si="30"/>
        <v>1000</v>
      </c>
      <c r="J178" s="18">
        <f t="shared" si="30"/>
        <v>891</v>
      </c>
      <c r="K178" s="18">
        <f t="shared" si="30"/>
        <v>0</v>
      </c>
      <c r="L178" s="16">
        <f t="shared" si="23"/>
        <v>5248</v>
      </c>
    </row>
    <row r="179" spans="1:12" ht="30" customHeight="1">
      <c r="A179" s="98" t="s">
        <v>37</v>
      </c>
      <c r="B179" s="98"/>
      <c r="C179" s="98"/>
      <c r="D179" s="17">
        <v>73</v>
      </c>
      <c r="E179" s="17">
        <v>18</v>
      </c>
      <c r="F179" s="18">
        <f t="shared" si="22"/>
        <v>91</v>
      </c>
      <c r="G179" s="17">
        <v>78</v>
      </c>
      <c r="H179" s="17">
        <v>70</v>
      </c>
      <c r="I179" s="17">
        <v>68</v>
      </c>
      <c r="J179" s="17">
        <v>0</v>
      </c>
      <c r="K179" s="17">
        <v>0</v>
      </c>
      <c r="L179" s="16">
        <f t="shared" si="23"/>
        <v>307</v>
      </c>
    </row>
    <row r="180" spans="1:12" ht="30" customHeight="1">
      <c r="A180" s="98" t="s">
        <v>35</v>
      </c>
      <c r="B180" s="98"/>
      <c r="C180" s="98"/>
      <c r="D180" s="17">
        <v>352</v>
      </c>
      <c r="E180" s="17">
        <v>0</v>
      </c>
      <c r="F180" s="18">
        <f t="shared" si="22"/>
        <v>352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6">
        <f t="shared" si="23"/>
        <v>352</v>
      </c>
    </row>
    <row r="181" spans="1:12" ht="30" customHeight="1">
      <c r="A181" s="99" t="s">
        <v>45</v>
      </c>
      <c r="B181" s="99"/>
      <c r="C181" s="99"/>
      <c r="D181" s="16">
        <f>D150+D151+D154+D158+D159+D160+D161+D162+D169+D178+D179+D180</f>
        <v>9734</v>
      </c>
      <c r="E181" s="16">
        <f>E150+E151+E154+E158+E159+E160+E161+E162+E169+E178+E179+E180</f>
        <v>4566</v>
      </c>
      <c r="F181" s="16">
        <f t="shared" si="22"/>
        <v>14300</v>
      </c>
      <c r="G181" s="16">
        <f>G150+G151+G154+G158+G159+G160+G161+G162+G169+G178+G179+G180</f>
        <v>9004</v>
      </c>
      <c r="H181" s="16">
        <f>H150+H151+H154+H158+H159+H160+H161+H162+H169+H178+H179+H180</f>
        <v>8825</v>
      </c>
      <c r="I181" s="16">
        <f t="shared" ref="I181:K181" si="31">I150+I151+I154+I158+I159+I160+I161+I162+I169+I178+I179+I180</f>
        <v>8025</v>
      </c>
      <c r="J181" s="16">
        <f t="shared" si="31"/>
        <v>2065</v>
      </c>
      <c r="K181" s="16">
        <f t="shared" si="31"/>
        <v>233</v>
      </c>
      <c r="L181" s="16">
        <f t="shared" si="23"/>
        <v>42452</v>
      </c>
    </row>
    <row r="182" spans="1:12" ht="30" customHeight="1">
      <c r="C182" s="21"/>
    </row>
    <row r="183" spans="1:12" ht="30" customHeight="1">
      <c r="C183" s="21"/>
    </row>
    <row r="184" spans="1:12" ht="30" customHeight="1">
      <c r="C184" s="21"/>
    </row>
    <row r="185" spans="1:12" ht="30" customHeight="1">
      <c r="C185" s="21"/>
    </row>
    <row r="186" spans="1:12" ht="30" customHeight="1">
      <c r="C186" s="21"/>
    </row>
    <row r="187" spans="1:12" ht="30" customHeight="1">
      <c r="B187" s="100" t="s">
        <v>302</v>
      </c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</row>
    <row r="188" spans="1:12" ht="30" customHeight="1">
      <c r="B188" s="99" t="s">
        <v>94</v>
      </c>
      <c r="C188" s="99"/>
      <c r="D188" s="99" t="s">
        <v>237</v>
      </c>
      <c r="E188" s="99"/>
      <c r="F188" s="99"/>
      <c r="G188" s="99" t="s">
        <v>238</v>
      </c>
      <c r="H188" s="99" t="s">
        <v>239</v>
      </c>
      <c r="I188" s="99" t="s">
        <v>240</v>
      </c>
      <c r="J188" s="99" t="s">
        <v>241</v>
      </c>
      <c r="K188" s="99" t="s">
        <v>242</v>
      </c>
      <c r="L188" s="99" t="s">
        <v>243</v>
      </c>
    </row>
    <row r="189" spans="1:12" ht="30" customHeight="1">
      <c r="B189" s="99"/>
      <c r="C189" s="99"/>
      <c r="D189" s="16" t="s">
        <v>244</v>
      </c>
      <c r="E189" s="16" t="s">
        <v>245</v>
      </c>
      <c r="F189" s="16" t="s">
        <v>246</v>
      </c>
      <c r="G189" s="99"/>
      <c r="H189" s="99"/>
      <c r="I189" s="99"/>
      <c r="J189" s="99"/>
      <c r="K189" s="99"/>
      <c r="L189" s="99"/>
    </row>
    <row r="190" spans="1:12" ht="30" customHeight="1">
      <c r="B190" s="109" t="s">
        <v>344</v>
      </c>
      <c r="C190" s="17" t="s">
        <v>52</v>
      </c>
      <c r="D190" s="17">
        <v>992</v>
      </c>
      <c r="E190" s="17">
        <v>1335</v>
      </c>
      <c r="F190" s="18">
        <f>D190+E190</f>
        <v>2327</v>
      </c>
      <c r="G190" s="17">
        <v>1050</v>
      </c>
      <c r="H190" s="17">
        <v>1278</v>
      </c>
      <c r="I190" s="17">
        <v>937</v>
      </c>
      <c r="J190" s="17">
        <v>0</v>
      </c>
      <c r="K190" s="17">
        <v>0</v>
      </c>
      <c r="L190" s="16">
        <f>SUM(F190:K190)</f>
        <v>5592</v>
      </c>
    </row>
    <row r="191" spans="1:12" ht="30" customHeight="1">
      <c r="B191" s="109"/>
      <c r="C191" s="17" t="s">
        <v>54</v>
      </c>
      <c r="D191" s="17">
        <v>1082</v>
      </c>
      <c r="E191" s="17">
        <v>900</v>
      </c>
      <c r="F191" s="18">
        <f t="shared" ref="F191:F230" si="32">D191+E191</f>
        <v>1982</v>
      </c>
      <c r="G191" s="17">
        <v>1157</v>
      </c>
      <c r="H191" s="17">
        <v>819</v>
      </c>
      <c r="I191" s="17">
        <v>811</v>
      </c>
      <c r="J191" s="17">
        <v>0</v>
      </c>
      <c r="K191" s="17">
        <v>0</v>
      </c>
      <c r="L191" s="16">
        <f t="shared" ref="L191:L230" si="33">SUM(F191:K191)</f>
        <v>4769</v>
      </c>
    </row>
    <row r="192" spans="1:12" ht="30" customHeight="1">
      <c r="B192" s="109"/>
      <c r="C192" s="17" t="s">
        <v>55</v>
      </c>
      <c r="D192" s="17">
        <v>363</v>
      </c>
      <c r="E192" s="17">
        <v>439</v>
      </c>
      <c r="F192" s="18">
        <f t="shared" si="32"/>
        <v>802</v>
      </c>
      <c r="G192" s="17">
        <v>452</v>
      </c>
      <c r="H192" s="17">
        <v>296</v>
      </c>
      <c r="I192" s="17">
        <v>183</v>
      </c>
      <c r="J192" s="17">
        <v>0</v>
      </c>
      <c r="K192" s="17">
        <v>0</v>
      </c>
      <c r="L192" s="16">
        <f t="shared" si="33"/>
        <v>1733</v>
      </c>
    </row>
    <row r="193" spans="2:12" ht="30" customHeight="1">
      <c r="B193" s="109"/>
      <c r="C193" s="17" t="s">
        <v>140</v>
      </c>
      <c r="D193" s="17">
        <v>234</v>
      </c>
      <c r="E193" s="17">
        <v>85</v>
      </c>
      <c r="F193" s="18">
        <f t="shared" si="32"/>
        <v>319</v>
      </c>
      <c r="G193" s="17">
        <v>256</v>
      </c>
      <c r="H193" s="17">
        <v>146</v>
      </c>
      <c r="I193" s="17">
        <v>0</v>
      </c>
      <c r="J193" s="17">
        <v>0</v>
      </c>
      <c r="K193" s="17">
        <v>0</v>
      </c>
      <c r="L193" s="16">
        <f t="shared" si="33"/>
        <v>721</v>
      </c>
    </row>
    <row r="194" spans="2:12" ht="30" customHeight="1">
      <c r="B194" s="109"/>
      <c r="C194" s="17" t="s">
        <v>58</v>
      </c>
      <c r="D194" s="17">
        <v>44</v>
      </c>
      <c r="E194" s="17">
        <v>0</v>
      </c>
      <c r="F194" s="18">
        <f t="shared" si="32"/>
        <v>44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6">
        <f t="shared" si="33"/>
        <v>44</v>
      </c>
    </row>
    <row r="195" spans="2:12" ht="30" customHeight="1">
      <c r="B195" s="109"/>
      <c r="C195" s="18" t="s">
        <v>67</v>
      </c>
      <c r="D195" s="18">
        <f>SUM(D190:D194)</f>
        <v>2715</v>
      </c>
      <c r="E195" s="18">
        <f t="shared" ref="E195:K195" si="34">SUM(E190:E194)</f>
        <v>2759</v>
      </c>
      <c r="F195" s="18">
        <f t="shared" si="32"/>
        <v>5474</v>
      </c>
      <c r="G195" s="18">
        <f t="shared" si="34"/>
        <v>2915</v>
      </c>
      <c r="H195" s="18">
        <f t="shared" si="34"/>
        <v>2539</v>
      </c>
      <c r="I195" s="18">
        <f t="shared" si="34"/>
        <v>1931</v>
      </c>
      <c r="J195" s="18">
        <f t="shared" si="34"/>
        <v>0</v>
      </c>
      <c r="K195" s="18">
        <f t="shared" si="34"/>
        <v>0</v>
      </c>
      <c r="L195" s="16">
        <f t="shared" si="33"/>
        <v>12859</v>
      </c>
    </row>
    <row r="196" spans="2:12" ht="30" customHeight="1">
      <c r="B196" s="106" t="s">
        <v>31</v>
      </c>
      <c r="C196" s="17" t="s">
        <v>295</v>
      </c>
      <c r="D196" s="17">
        <v>141</v>
      </c>
      <c r="E196" s="17">
        <v>68</v>
      </c>
      <c r="F196" s="18">
        <f t="shared" si="32"/>
        <v>209</v>
      </c>
      <c r="G196" s="17">
        <v>173</v>
      </c>
      <c r="H196" s="17">
        <v>192</v>
      </c>
      <c r="I196" s="17">
        <v>137</v>
      </c>
      <c r="J196" s="17">
        <v>136</v>
      </c>
      <c r="K196" s="17">
        <v>0</v>
      </c>
      <c r="L196" s="16">
        <f t="shared" si="33"/>
        <v>847</v>
      </c>
    </row>
    <row r="197" spans="2:12" ht="30" customHeight="1">
      <c r="B197" s="106"/>
      <c r="C197" s="17" t="s">
        <v>296</v>
      </c>
      <c r="D197" s="17">
        <v>252</v>
      </c>
      <c r="E197" s="17">
        <v>67</v>
      </c>
      <c r="F197" s="18">
        <f t="shared" si="32"/>
        <v>319</v>
      </c>
      <c r="G197" s="17">
        <v>462</v>
      </c>
      <c r="H197" s="17">
        <v>430</v>
      </c>
      <c r="I197" s="17">
        <v>403</v>
      </c>
      <c r="J197" s="17">
        <v>0</v>
      </c>
      <c r="K197" s="17">
        <v>0</v>
      </c>
      <c r="L197" s="16">
        <f t="shared" si="33"/>
        <v>1614</v>
      </c>
    </row>
    <row r="198" spans="2:12" ht="30" customHeight="1">
      <c r="B198" s="106"/>
      <c r="C198" s="17" t="s">
        <v>303</v>
      </c>
      <c r="D198" s="17">
        <v>175</v>
      </c>
      <c r="E198" s="17">
        <v>64</v>
      </c>
      <c r="F198" s="18">
        <f t="shared" si="32"/>
        <v>239</v>
      </c>
      <c r="G198" s="17">
        <v>249</v>
      </c>
      <c r="H198" s="17">
        <v>210</v>
      </c>
      <c r="I198" s="17">
        <v>181</v>
      </c>
      <c r="J198" s="17">
        <v>181</v>
      </c>
      <c r="K198" s="17">
        <v>0</v>
      </c>
      <c r="L198" s="16">
        <f t="shared" si="33"/>
        <v>1060</v>
      </c>
    </row>
    <row r="199" spans="2:12" ht="30" customHeight="1">
      <c r="B199" s="106"/>
      <c r="C199" s="17" t="s">
        <v>67</v>
      </c>
      <c r="D199" s="17">
        <f>SUM(D196:D198)</f>
        <v>568</v>
      </c>
      <c r="E199" s="17">
        <f t="shared" ref="E199:K199" si="35">SUM(E196:E198)</f>
        <v>199</v>
      </c>
      <c r="F199" s="18">
        <f t="shared" si="32"/>
        <v>767</v>
      </c>
      <c r="G199" s="17">
        <f t="shared" si="35"/>
        <v>884</v>
      </c>
      <c r="H199" s="17">
        <f t="shared" si="35"/>
        <v>832</v>
      </c>
      <c r="I199" s="17">
        <f t="shared" si="35"/>
        <v>721</v>
      </c>
      <c r="J199" s="17">
        <f t="shared" si="35"/>
        <v>317</v>
      </c>
      <c r="K199" s="17">
        <f t="shared" si="35"/>
        <v>0</v>
      </c>
      <c r="L199" s="16">
        <f t="shared" si="33"/>
        <v>3521</v>
      </c>
    </row>
    <row r="200" spans="2:12" ht="30" customHeight="1">
      <c r="B200" s="106"/>
      <c r="C200" s="17" t="s">
        <v>123</v>
      </c>
      <c r="D200" s="17">
        <v>155</v>
      </c>
      <c r="E200" s="17">
        <v>0</v>
      </c>
      <c r="F200" s="18">
        <f t="shared" si="32"/>
        <v>155</v>
      </c>
      <c r="G200" s="17"/>
      <c r="H200" s="17"/>
      <c r="I200" s="17"/>
      <c r="J200" s="17"/>
      <c r="K200" s="17">
        <v>0</v>
      </c>
      <c r="L200" s="16">
        <f t="shared" si="33"/>
        <v>155</v>
      </c>
    </row>
    <row r="201" spans="2:12" ht="30" customHeight="1">
      <c r="B201" s="106"/>
      <c r="C201" s="18" t="s">
        <v>361</v>
      </c>
      <c r="D201" s="18">
        <f>SUM(D199:D200)</f>
        <v>723</v>
      </c>
      <c r="E201" s="18">
        <f t="shared" ref="E201:K201" si="36">SUM(E199:E200)</f>
        <v>199</v>
      </c>
      <c r="F201" s="18">
        <f t="shared" si="32"/>
        <v>922</v>
      </c>
      <c r="G201" s="18">
        <f t="shared" si="36"/>
        <v>884</v>
      </c>
      <c r="H201" s="18">
        <f t="shared" si="36"/>
        <v>832</v>
      </c>
      <c r="I201" s="18">
        <f t="shared" si="36"/>
        <v>721</v>
      </c>
      <c r="J201" s="18">
        <f t="shared" si="36"/>
        <v>317</v>
      </c>
      <c r="K201" s="18">
        <f t="shared" si="36"/>
        <v>0</v>
      </c>
      <c r="L201" s="16">
        <f t="shared" si="33"/>
        <v>3676</v>
      </c>
    </row>
    <row r="202" spans="2:12" ht="30" customHeight="1">
      <c r="B202" s="98" t="s">
        <v>13</v>
      </c>
      <c r="C202" s="98"/>
      <c r="D202" s="17">
        <v>113</v>
      </c>
      <c r="E202" s="17">
        <v>10</v>
      </c>
      <c r="F202" s="18">
        <f t="shared" si="32"/>
        <v>123</v>
      </c>
      <c r="G202" s="17">
        <v>109</v>
      </c>
      <c r="H202" s="17">
        <v>93</v>
      </c>
      <c r="I202" s="17">
        <v>100</v>
      </c>
      <c r="J202" s="17">
        <v>98</v>
      </c>
      <c r="K202" s="17">
        <v>0</v>
      </c>
      <c r="L202" s="16">
        <f t="shared" si="33"/>
        <v>523</v>
      </c>
    </row>
    <row r="203" spans="2:12" ht="30" customHeight="1">
      <c r="B203" s="98" t="s">
        <v>6</v>
      </c>
      <c r="C203" s="98"/>
      <c r="D203" s="17">
        <v>176</v>
      </c>
      <c r="E203" s="17">
        <v>11</v>
      </c>
      <c r="F203" s="18">
        <f t="shared" si="32"/>
        <v>187</v>
      </c>
      <c r="G203" s="17">
        <v>104</v>
      </c>
      <c r="H203" s="17">
        <v>101</v>
      </c>
      <c r="I203" s="17">
        <v>91</v>
      </c>
      <c r="J203" s="17">
        <v>87</v>
      </c>
      <c r="K203" s="17">
        <v>86</v>
      </c>
      <c r="L203" s="16">
        <f t="shared" si="33"/>
        <v>656</v>
      </c>
    </row>
    <row r="204" spans="2:12" ht="30" customHeight="1">
      <c r="B204" s="98" t="s">
        <v>12</v>
      </c>
      <c r="C204" s="98"/>
      <c r="D204" s="17">
        <v>87</v>
      </c>
      <c r="E204" s="17">
        <v>6</v>
      </c>
      <c r="F204" s="18">
        <f t="shared" si="32"/>
        <v>93</v>
      </c>
      <c r="G204" s="17">
        <v>111</v>
      </c>
      <c r="H204" s="17">
        <v>113</v>
      </c>
      <c r="I204" s="17">
        <v>96</v>
      </c>
      <c r="J204" s="17">
        <v>160</v>
      </c>
      <c r="K204" s="17">
        <v>0</v>
      </c>
      <c r="L204" s="16">
        <f t="shared" si="33"/>
        <v>573</v>
      </c>
    </row>
    <row r="205" spans="2:12" ht="30" customHeight="1">
      <c r="B205" s="98" t="s">
        <v>24</v>
      </c>
      <c r="C205" s="98"/>
      <c r="D205" s="17">
        <v>287</v>
      </c>
      <c r="E205" s="17">
        <v>52</v>
      </c>
      <c r="F205" s="18">
        <f t="shared" si="32"/>
        <v>339</v>
      </c>
      <c r="G205" s="17">
        <v>395</v>
      </c>
      <c r="H205" s="17">
        <v>410</v>
      </c>
      <c r="I205" s="17">
        <v>227</v>
      </c>
      <c r="J205" s="17">
        <v>323</v>
      </c>
      <c r="K205" s="17">
        <v>0</v>
      </c>
      <c r="L205" s="16">
        <f t="shared" si="33"/>
        <v>1694</v>
      </c>
    </row>
    <row r="206" spans="2:12" ht="30" customHeight="1">
      <c r="B206" s="106" t="s">
        <v>25</v>
      </c>
      <c r="C206" s="17" t="s">
        <v>297</v>
      </c>
      <c r="D206" s="17">
        <v>253</v>
      </c>
      <c r="E206" s="17">
        <v>189</v>
      </c>
      <c r="F206" s="18">
        <f t="shared" si="32"/>
        <v>442</v>
      </c>
      <c r="G206" s="17">
        <v>267</v>
      </c>
      <c r="H206" s="17">
        <v>308</v>
      </c>
      <c r="I206" s="17">
        <v>228</v>
      </c>
      <c r="J206" s="17">
        <v>0</v>
      </c>
      <c r="K206" s="17">
        <v>0</v>
      </c>
      <c r="L206" s="16">
        <f t="shared" si="33"/>
        <v>1245</v>
      </c>
    </row>
    <row r="207" spans="2:12" ht="30" customHeight="1">
      <c r="B207" s="106"/>
      <c r="C207" s="17" t="s">
        <v>272</v>
      </c>
      <c r="D207" s="17">
        <v>186</v>
      </c>
      <c r="E207" s="17">
        <v>209</v>
      </c>
      <c r="F207" s="18">
        <f t="shared" si="32"/>
        <v>395</v>
      </c>
      <c r="G207" s="17">
        <v>190</v>
      </c>
      <c r="H207" s="17">
        <v>110</v>
      </c>
      <c r="I207" s="17">
        <v>85</v>
      </c>
      <c r="J207" s="17">
        <v>0</v>
      </c>
      <c r="K207" s="17">
        <v>0</v>
      </c>
      <c r="L207" s="16">
        <f t="shared" si="33"/>
        <v>780</v>
      </c>
    </row>
    <row r="208" spans="2:12" ht="30" customHeight="1">
      <c r="B208" s="106"/>
      <c r="C208" s="17" t="s">
        <v>273</v>
      </c>
      <c r="D208" s="17">
        <v>264</v>
      </c>
      <c r="E208" s="17">
        <v>206</v>
      </c>
      <c r="F208" s="18">
        <f t="shared" si="32"/>
        <v>470</v>
      </c>
      <c r="G208" s="17">
        <v>403</v>
      </c>
      <c r="H208" s="17">
        <v>252</v>
      </c>
      <c r="I208" s="17">
        <v>168</v>
      </c>
      <c r="J208" s="17">
        <v>0</v>
      </c>
      <c r="K208" s="17">
        <v>0</v>
      </c>
      <c r="L208" s="16">
        <f t="shared" si="33"/>
        <v>1293</v>
      </c>
    </row>
    <row r="209" spans="2:14" ht="30" customHeight="1">
      <c r="B209" s="106"/>
      <c r="C209" s="17" t="s">
        <v>51</v>
      </c>
      <c r="D209" s="17">
        <v>76</v>
      </c>
      <c r="E209" s="17">
        <v>81</v>
      </c>
      <c r="F209" s="18">
        <f t="shared" si="32"/>
        <v>157</v>
      </c>
      <c r="G209" s="17">
        <v>70</v>
      </c>
      <c r="H209" s="17">
        <v>37</v>
      </c>
      <c r="I209" s="17">
        <v>13</v>
      </c>
      <c r="J209" s="17">
        <v>0</v>
      </c>
      <c r="K209" s="17">
        <v>0</v>
      </c>
      <c r="L209" s="16">
        <f t="shared" si="33"/>
        <v>277</v>
      </c>
    </row>
    <row r="210" spans="2:14" ht="30" customHeight="1">
      <c r="B210" s="106"/>
      <c r="C210" s="18" t="s">
        <v>67</v>
      </c>
      <c r="D210" s="18">
        <f>SUM(D206:D209)</f>
        <v>779</v>
      </c>
      <c r="E210" s="18">
        <f t="shared" ref="E210:K210" si="37">SUM(E206:E209)</f>
        <v>685</v>
      </c>
      <c r="F210" s="18">
        <f t="shared" si="32"/>
        <v>1464</v>
      </c>
      <c r="G210" s="18">
        <f t="shared" si="37"/>
        <v>930</v>
      </c>
      <c r="H210" s="18">
        <f t="shared" si="37"/>
        <v>707</v>
      </c>
      <c r="I210" s="18">
        <f t="shared" si="37"/>
        <v>494</v>
      </c>
      <c r="J210" s="18">
        <f t="shared" si="37"/>
        <v>0</v>
      </c>
      <c r="K210" s="18">
        <f t="shared" si="37"/>
        <v>0</v>
      </c>
      <c r="L210" s="16">
        <f t="shared" si="33"/>
        <v>3595</v>
      </c>
    </row>
    <row r="211" spans="2:14" ht="30" customHeight="1">
      <c r="B211" s="106" t="s">
        <v>254</v>
      </c>
      <c r="C211" s="17" t="s">
        <v>14</v>
      </c>
      <c r="D211" s="17">
        <v>206</v>
      </c>
      <c r="E211" s="17">
        <v>33</v>
      </c>
      <c r="F211" s="18">
        <f t="shared" si="32"/>
        <v>239</v>
      </c>
      <c r="G211" s="17">
        <v>201</v>
      </c>
      <c r="H211" s="17">
        <v>241</v>
      </c>
      <c r="I211" s="17">
        <v>250</v>
      </c>
      <c r="J211" s="17">
        <v>214</v>
      </c>
      <c r="K211" s="17">
        <v>0</v>
      </c>
      <c r="L211" s="16">
        <f t="shared" si="33"/>
        <v>1145</v>
      </c>
    </row>
    <row r="212" spans="2:14" ht="30" customHeight="1">
      <c r="B212" s="106"/>
      <c r="C212" s="17" t="s">
        <v>304</v>
      </c>
      <c r="D212" s="17">
        <v>92</v>
      </c>
      <c r="E212" s="17">
        <v>22</v>
      </c>
      <c r="F212" s="18">
        <f t="shared" si="32"/>
        <v>114</v>
      </c>
      <c r="G212" s="17">
        <v>97</v>
      </c>
      <c r="H212" s="17">
        <v>72</v>
      </c>
      <c r="I212" s="17">
        <v>59</v>
      </c>
      <c r="J212" s="17">
        <v>76</v>
      </c>
      <c r="K212" s="17">
        <v>0</v>
      </c>
      <c r="L212" s="16">
        <f t="shared" si="33"/>
        <v>418</v>
      </c>
    </row>
    <row r="213" spans="2:14" ht="30" customHeight="1">
      <c r="B213" s="106"/>
      <c r="C213" s="17" t="s">
        <v>376</v>
      </c>
      <c r="D213" s="17">
        <v>85</v>
      </c>
      <c r="E213" s="17">
        <v>6</v>
      </c>
      <c r="F213" s="18">
        <f t="shared" si="32"/>
        <v>91</v>
      </c>
      <c r="G213" s="17">
        <v>111</v>
      </c>
      <c r="H213" s="17">
        <v>67</v>
      </c>
      <c r="I213" s="17">
        <v>51</v>
      </c>
      <c r="J213" s="17">
        <v>0</v>
      </c>
      <c r="K213" s="17">
        <v>0</v>
      </c>
      <c r="L213" s="16">
        <f t="shared" si="33"/>
        <v>320</v>
      </c>
    </row>
    <row r="214" spans="2:14" ht="30" customHeight="1">
      <c r="B214" s="106"/>
      <c r="C214" s="17" t="s">
        <v>375</v>
      </c>
      <c r="D214" s="17">
        <v>85</v>
      </c>
      <c r="E214" s="17">
        <v>61</v>
      </c>
      <c r="F214" s="18">
        <f t="shared" si="32"/>
        <v>146</v>
      </c>
      <c r="G214" s="17">
        <v>128</v>
      </c>
      <c r="H214" s="17">
        <v>75</v>
      </c>
      <c r="I214" s="17">
        <v>51</v>
      </c>
      <c r="J214" s="17">
        <v>45</v>
      </c>
      <c r="K214" s="17">
        <v>0</v>
      </c>
      <c r="L214" s="16">
        <f t="shared" si="33"/>
        <v>445</v>
      </c>
    </row>
    <row r="215" spans="2:14" ht="30" customHeight="1">
      <c r="B215" s="106"/>
      <c r="C215" s="17" t="s">
        <v>372</v>
      </c>
      <c r="D215" s="31">
        <v>101</v>
      </c>
      <c r="E215" s="17">
        <v>53</v>
      </c>
      <c r="F215" s="18">
        <f t="shared" si="32"/>
        <v>154</v>
      </c>
      <c r="G215" s="17">
        <v>147</v>
      </c>
      <c r="H215" s="17">
        <v>99</v>
      </c>
      <c r="I215" s="17">
        <v>52</v>
      </c>
      <c r="J215" s="17">
        <v>75</v>
      </c>
      <c r="K215" s="17">
        <v>0</v>
      </c>
      <c r="L215" s="16">
        <f t="shared" si="33"/>
        <v>527</v>
      </c>
    </row>
    <row r="216" spans="2:14" ht="30" customHeight="1">
      <c r="B216" s="106"/>
      <c r="C216" s="17" t="s">
        <v>373</v>
      </c>
      <c r="D216" s="31">
        <v>54</v>
      </c>
      <c r="E216" s="17">
        <v>27</v>
      </c>
      <c r="F216" s="18">
        <f t="shared" si="32"/>
        <v>81</v>
      </c>
      <c r="G216" s="17">
        <v>112</v>
      </c>
      <c r="H216" s="17">
        <v>85</v>
      </c>
      <c r="I216" s="17">
        <v>73</v>
      </c>
      <c r="J216" s="17">
        <v>76</v>
      </c>
      <c r="K216" s="17">
        <v>0</v>
      </c>
      <c r="L216" s="16">
        <f t="shared" si="33"/>
        <v>427</v>
      </c>
    </row>
    <row r="217" spans="2:14" ht="30" customHeight="1">
      <c r="B217" s="106"/>
      <c r="C217" s="17" t="s">
        <v>374</v>
      </c>
      <c r="D217" s="31">
        <v>68</v>
      </c>
      <c r="E217" s="17">
        <v>4</v>
      </c>
      <c r="F217" s="18">
        <f t="shared" si="32"/>
        <v>72</v>
      </c>
      <c r="G217" s="17">
        <v>81</v>
      </c>
      <c r="H217" s="17">
        <v>69</v>
      </c>
      <c r="I217" s="17">
        <v>86</v>
      </c>
      <c r="J217" s="17">
        <v>95</v>
      </c>
      <c r="K217" s="17">
        <v>0</v>
      </c>
      <c r="L217" s="16">
        <f t="shared" si="33"/>
        <v>403</v>
      </c>
    </row>
    <row r="218" spans="2:14" ht="30" customHeight="1">
      <c r="B218" s="106"/>
      <c r="C218" s="17" t="s">
        <v>18</v>
      </c>
      <c r="D218" s="17">
        <v>124</v>
      </c>
      <c r="E218" s="17">
        <v>10</v>
      </c>
      <c r="F218" s="18">
        <f t="shared" si="32"/>
        <v>134</v>
      </c>
      <c r="G218" s="17">
        <v>76</v>
      </c>
      <c r="H218" s="17">
        <v>93</v>
      </c>
      <c r="I218" s="17">
        <v>134</v>
      </c>
      <c r="J218" s="17">
        <v>123</v>
      </c>
      <c r="K218" s="17">
        <v>0</v>
      </c>
      <c r="L218" s="16">
        <f t="shared" si="33"/>
        <v>560</v>
      </c>
      <c r="M218" s="14"/>
    </row>
    <row r="219" spans="2:14" ht="30" customHeight="1">
      <c r="B219" s="106"/>
      <c r="C219" s="17" t="s">
        <v>305</v>
      </c>
      <c r="D219" s="17">
        <v>93</v>
      </c>
      <c r="E219" s="17">
        <v>29</v>
      </c>
      <c r="F219" s="18">
        <f t="shared" si="32"/>
        <v>122</v>
      </c>
      <c r="G219" s="17">
        <v>105</v>
      </c>
      <c r="H219" s="17">
        <v>95</v>
      </c>
      <c r="I219" s="17">
        <v>94</v>
      </c>
      <c r="J219" s="17">
        <v>96</v>
      </c>
      <c r="K219" s="17">
        <v>0</v>
      </c>
      <c r="L219" s="16">
        <f t="shared" si="33"/>
        <v>512</v>
      </c>
      <c r="M219" s="14"/>
    </row>
    <row r="220" spans="2:14" ht="30" customHeight="1">
      <c r="B220" s="106"/>
      <c r="C220" s="17" t="s">
        <v>306</v>
      </c>
      <c r="D220" s="17">
        <v>66</v>
      </c>
      <c r="E220" s="17">
        <v>16</v>
      </c>
      <c r="F220" s="18">
        <f t="shared" si="32"/>
        <v>82</v>
      </c>
      <c r="G220" s="17">
        <v>77</v>
      </c>
      <c r="H220" s="17">
        <v>73</v>
      </c>
      <c r="I220" s="17">
        <v>91</v>
      </c>
      <c r="J220" s="17">
        <v>89</v>
      </c>
      <c r="K220" s="17">
        <v>0</v>
      </c>
      <c r="L220" s="16">
        <f t="shared" si="33"/>
        <v>412</v>
      </c>
      <c r="M220" s="14"/>
      <c r="N220" s="14"/>
    </row>
    <row r="221" spans="2:14" ht="30" customHeight="1">
      <c r="B221" s="106"/>
      <c r="C221" s="17" t="s">
        <v>307</v>
      </c>
      <c r="D221" s="17">
        <v>53</v>
      </c>
      <c r="E221" s="17">
        <v>10</v>
      </c>
      <c r="F221" s="18">
        <f t="shared" si="32"/>
        <v>63</v>
      </c>
      <c r="G221" s="17">
        <v>68</v>
      </c>
      <c r="H221" s="17">
        <v>76</v>
      </c>
      <c r="I221" s="17">
        <v>61</v>
      </c>
      <c r="J221" s="17">
        <v>69</v>
      </c>
      <c r="K221" s="17">
        <v>0</v>
      </c>
      <c r="L221" s="16">
        <f t="shared" si="33"/>
        <v>337</v>
      </c>
      <c r="M221" s="14"/>
    </row>
    <row r="222" spans="2:14" ht="30" customHeight="1">
      <c r="B222" s="106"/>
      <c r="C222" s="17" t="s">
        <v>308</v>
      </c>
      <c r="D222" s="17">
        <v>49</v>
      </c>
      <c r="E222" s="17">
        <v>6</v>
      </c>
      <c r="F222" s="18">
        <f t="shared" si="32"/>
        <v>55</v>
      </c>
      <c r="G222" s="17">
        <v>46</v>
      </c>
      <c r="H222" s="17">
        <v>72</v>
      </c>
      <c r="I222" s="17">
        <v>60</v>
      </c>
      <c r="J222" s="17">
        <v>74</v>
      </c>
      <c r="K222" s="17">
        <v>0</v>
      </c>
      <c r="L222" s="16">
        <f t="shared" si="33"/>
        <v>307</v>
      </c>
      <c r="M222" s="14"/>
    </row>
    <row r="223" spans="2:14" ht="30" customHeight="1">
      <c r="B223" s="106"/>
      <c r="C223" s="18" t="s">
        <v>367</v>
      </c>
      <c r="D223" s="18">
        <f>SUM(D211:D222)</f>
        <v>1076</v>
      </c>
      <c r="E223" s="18">
        <f t="shared" ref="E223:K223" si="38">SUM(E211:E222)</f>
        <v>277</v>
      </c>
      <c r="F223" s="18">
        <f t="shared" si="32"/>
        <v>1353</v>
      </c>
      <c r="G223" s="18">
        <f t="shared" si="38"/>
        <v>1249</v>
      </c>
      <c r="H223" s="18">
        <f t="shared" si="38"/>
        <v>1117</v>
      </c>
      <c r="I223" s="18">
        <f t="shared" si="38"/>
        <v>1062</v>
      </c>
      <c r="J223" s="18">
        <f t="shared" si="38"/>
        <v>1032</v>
      </c>
      <c r="K223" s="18">
        <f t="shared" si="38"/>
        <v>0</v>
      </c>
      <c r="L223" s="16">
        <f t="shared" si="33"/>
        <v>5813</v>
      </c>
    </row>
    <row r="224" spans="2:14" ht="30" customHeight="1">
      <c r="B224" s="98" t="s">
        <v>22</v>
      </c>
      <c r="C224" s="98"/>
      <c r="D224" s="17">
        <v>140</v>
      </c>
      <c r="E224" s="17">
        <v>49</v>
      </c>
      <c r="F224" s="18">
        <f t="shared" si="32"/>
        <v>189</v>
      </c>
      <c r="G224" s="17">
        <v>195</v>
      </c>
      <c r="H224" s="17">
        <v>248</v>
      </c>
      <c r="I224" s="17">
        <v>209</v>
      </c>
      <c r="J224" s="17">
        <v>173</v>
      </c>
      <c r="K224" s="17">
        <v>0</v>
      </c>
      <c r="L224" s="16">
        <f t="shared" si="33"/>
        <v>1014</v>
      </c>
    </row>
    <row r="225" spans="2:19" ht="30" customHeight="1">
      <c r="B225" s="98" t="s">
        <v>43</v>
      </c>
      <c r="C225" s="98"/>
      <c r="D225" s="17">
        <v>52</v>
      </c>
      <c r="E225" s="17">
        <v>28</v>
      </c>
      <c r="F225" s="18">
        <f t="shared" si="32"/>
        <v>80</v>
      </c>
      <c r="G225" s="17">
        <v>36</v>
      </c>
      <c r="H225" s="17">
        <v>36</v>
      </c>
      <c r="I225" s="17">
        <v>0</v>
      </c>
      <c r="J225" s="17">
        <v>0</v>
      </c>
      <c r="K225" s="17">
        <v>0</v>
      </c>
      <c r="L225" s="16">
        <f t="shared" si="33"/>
        <v>152</v>
      </c>
    </row>
    <row r="226" spans="2:19" ht="30" customHeight="1">
      <c r="B226" s="98" t="s">
        <v>41</v>
      </c>
      <c r="C226" s="98"/>
      <c r="D226" s="17">
        <v>97</v>
      </c>
      <c r="E226" s="17">
        <v>0</v>
      </c>
      <c r="F226" s="18">
        <f t="shared" si="32"/>
        <v>97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6">
        <f t="shared" si="33"/>
        <v>97</v>
      </c>
    </row>
    <row r="227" spans="2:19" ht="30" customHeight="1">
      <c r="B227" s="98" t="s">
        <v>42</v>
      </c>
      <c r="C227" s="98"/>
      <c r="D227" s="17">
        <v>48</v>
      </c>
      <c r="E227" s="17">
        <v>0</v>
      </c>
      <c r="F227" s="18">
        <f t="shared" si="32"/>
        <v>48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6">
        <f t="shared" si="33"/>
        <v>48</v>
      </c>
    </row>
    <row r="228" spans="2:19" ht="30" customHeight="1">
      <c r="B228" s="98" t="s">
        <v>309</v>
      </c>
      <c r="C228" s="98"/>
      <c r="D228" s="17">
        <v>193</v>
      </c>
      <c r="E228" s="17">
        <v>0</v>
      </c>
      <c r="F228" s="18">
        <f t="shared" si="32"/>
        <v>193</v>
      </c>
      <c r="G228" s="17"/>
      <c r="H228" s="17"/>
      <c r="I228" s="17"/>
      <c r="J228" s="17"/>
      <c r="K228" s="17">
        <v>0</v>
      </c>
      <c r="L228" s="16">
        <f t="shared" si="33"/>
        <v>193</v>
      </c>
    </row>
    <row r="229" spans="2:19" ht="30" customHeight="1">
      <c r="B229" s="98" t="s">
        <v>310</v>
      </c>
      <c r="C229" s="98"/>
      <c r="D229" s="17">
        <v>128</v>
      </c>
      <c r="E229" s="17">
        <v>0</v>
      </c>
      <c r="F229" s="18">
        <f t="shared" si="32"/>
        <v>128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6">
        <f t="shared" si="33"/>
        <v>128</v>
      </c>
    </row>
    <row r="230" spans="2:19" ht="30" customHeight="1">
      <c r="B230" s="99" t="s">
        <v>45</v>
      </c>
      <c r="C230" s="99"/>
      <c r="D230" s="16">
        <f>D195+D201+D202+D203+D204+D205+D210+D223+D224+D225+D226+D227+D228+D229</f>
        <v>6614</v>
      </c>
      <c r="E230" s="16">
        <f>E195+E201+E202+E203+E204+E205+E210+E223+E224+E225+E226+E227+E228+E229</f>
        <v>4076</v>
      </c>
      <c r="F230" s="16">
        <f t="shared" si="32"/>
        <v>10690</v>
      </c>
      <c r="G230" s="16">
        <f t="shared" ref="G230:K230" si="39">G195+G201+G202+G203+G204+G205+G210+G223+G224+G225+G226+G227+G228+G229</f>
        <v>6928</v>
      </c>
      <c r="H230" s="16">
        <f t="shared" si="39"/>
        <v>6196</v>
      </c>
      <c r="I230" s="16">
        <f t="shared" si="39"/>
        <v>4931</v>
      </c>
      <c r="J230" s="16">
        <f t="shared" si="39"/>
        <v>2190</v>
      </c>
      <c r="K230" s="16">
        <f t="shared" si="39"/>
        <v>86</v>
      </c>
      <c r="L230" s="16">
        <f t="shared" si="33"/>
        <v>31021</v>
      </c>
    </row>
    <row r="231" spans="2:19" s="14" customFormat="1" ht="30" customHeight="1">
      <c r="M231" s="15"/>
      <c r="N231" s="15"/>
      <c r="O231" s="15"/>
      <c r="P231" s="15"/>
      <c r="Q231" s="15"/>
      <c r="R231" s="15"/>
      <c r="S231" s="15"/>
    </row>
    <row r="232" spans="2:19" s="14" customFormat="1" ht="30" customHeight="1">
      <c r="J232" s="15"/>
      <c r="K232" s="15"/>
      <c r="M232" s="15"/>
      <c r="N232" s="15"/>
      <c r="O232" s="15"/>
      <c r="P232" s="15"/>
      <c r="Q232" s="15"/>
      <c r="R232" s="15"/>
      <c r="S232" s="15"/>
    </row>
    <row r="233" spans="2:19" s="14" customFormat="1" ht="30" customHeight="1">
      <c r="M233" s="15"/>
      <c r="N233" s="15"/>
      <c r="O233" s="15"/>
      <c r="P233" s="15"/>
      <c r="Q233" s="15"/>
      <c r="R233" s="15"/>
      <c r="S233" s="15"/>
    </row>
    <row r="234" spans="2:19" s="14" customFormat="1" ht="30" customHeight="1">
      <c r="M234" s="15"/>
      <c r="N234" s="15"/>
      <c r="O234" s="15"/>
      <c r="P234" s="15"/>
      <c r="Q234" s="15"/>
      <c r="R234" s="15"/>
      <c r="S234" s="15"/>
    </row>
    <row r="235" spans="2:19" s="14" customFormat="1" ht="30" customHeight="1">
      <c r="M235" s="15"/>
      <c r="N235" s="15"/>
      <c r="O235" s="15"/>
      <c r="P235" s="15"/>
      <c r="Q235" s="15"/>
      <c r="R235" s="15"/>
      <c r="S235" s="15"/>
    </row>
    <row r="236" spans="2:19" ht="30" customHeight="1">
      <c r="C236" s="21"/>
    </row>
    <row r="237" spans="2:19" ht="30" customHeight="1">
      <c r="B237" s="100" t="s">
        <v>320</v>
      </c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</row>
    <row r="238" spans="2:19" ht="30" customHeight="1">
      <c r="B238" s="99" t="s">
        <v>94</v>
      </c>
      <c r="C238" s="99"/>
      <c r="D238" s="99" t="s">
        <v>237</v>
      </c>
      <c r="E238" s="99"/>
      <c r="F238" s="99"/>
      <c r="G238" s="99" t="s">
        <v>238</v>
      </c>
      <c r="H238" s="99" t="s">
        <v>239</v>
      </c>
      <c r="I238" s="99" t="s">
        <v>240</v>
      </c>
      <c r="J238" s="99" t="s">
        <v>241</v>
      </c>
      <c r="K238" s="99" t="s">
        <v>242</v>
      </c>
      <c r="L238" s="99" t="s">
        <v>243</v>
      </c>
    </row>
    <row r="239" spans="2:19" ht="30" customHeight="1">
      <c r="B239" s="99"/>
      <c r="C239" s="99"/>
      <c r="D239" s="16" t="s">
        <v>244</v>
      </c>
      <c r="E239" s="16" t="s">
        <v>245</v>
      </c>
      <c r="F239" s="16" t="s">
        <v>246</v>
      </c>
      <c r="G239" s="99"/>
      <c r="H239" s="99"/>
      <c r="I239" s="99"/>
      <c r="J239" s="99"/>
      <c r="K239" s="99"/>
      <c r="L239" s="99"/>
    </row>
    <row r="240" spans="2:19" ht="30" customHeight="1">
      <c r="B240" s="98" t="s">
        <v>311</v>
      </c>
      <c r="C240" s="98"/>
      <c r="D240" s="17">
        <v>190</v>
      </c>
      <c r="E240" s="17">
        <v>81</v>
      </c>
      <c r="F240" s="18">
        <f>D240+E240</f>
        <v>271</v>
      </c>
      <c r="G240" s="17">
        <v>219</v>
      </c>
      <c r="H240" s="17">
        <v>243</v>
      </c>
      <c r="I240" s="17">
        <v>136</v>
      </c>
      <c r="J240" s="17">
        <v>116</v>
      </c>
      <c r="K240" s="17">
        <v>0</v>
      </c>
      <c r="L240" s="16">
        <f>SUM(F240:K240)</f>
        <v>985</v>
      </c>
    </row>
    <row r="241" spans="2:12" ht="30" customHeight="1">
      <c r="B241" s="120" t="s">
        <v>25</v>
      </c>
      <c r="C241" s="17" t="s">
        <v>312</v>
      </c>
      <c r="D241" s="17">
        <v>118</v>
      </c>
      <c r="E241" s="17">
        <v>19</v>
      </c>
      <c r="F241" s="18">
        <f t="shared" ref="F241:F262" si="40">D241+E241</f>
        <v>137</v>
      </c>
      <c r="G241" s="17">
        <v>105</v>
      </c>
      <c r="H241" s="17">
        <v>82</v>
      </c>
      <c r="I241" s="17">
        <v>36</v>
      </c>
      <c r="J241" s="17">
        <v>0</v>
      </c>
      <c r="K241" s="17">
        <v>0</v>
      </c>
      <c r="L241" s="16">
        <f t="shared" ref="L241:L262" si="41">SUM(F241:K241)</f>
        <v>360</v>
      </c>
    </row>
    <row r="242" spans="2:12" ht="30" customHeight="1">
      <c r="B242" s="120"/>
      <c r="C242" s="17" t="s">
        <v>313</v>
      </c>
      <c r="D242" s="17">
        <v>121</v>
      </c>
      <c r="E242" s="17">
        <v>34</v>
      </c>
      <c r="F242" s="18">
        <f t="shared" si="40"/>
        <v>155</v>
      </c>
      <c r="G242" s="17">
        <v>82</v>
      </c>
      <c r="H242" s="17">
        <v>49</v>
      </c>
      <c r="I242" s="17">
        <v>25</v>
      </c>
      <c r="J242" s="17">
        <v>0</v>
      </c>
      <c r="K242" s="17">
        <v>0</v>
      </c>
      <c r="L242" s="16">
        <f t="shared" si="41"/>
        <v>311</v>
      </c>
    </row>
    <row r="243" spans="2:12" ht="30" customHeight="1">
      <c r="B243" s="120"/>
      <c r="C243" s="17" t="s">
        <v>314</v>
      </c>
      <c r="D243" s="17">
        <v>89</v>
      </c>
      <c r="E243" s="17">
        <v>26</v>
      </c>
      <c r="F243" s="18">
        <f t="shared" si="40"/>
        <v>115</v>
      </c>
      <c r="G243" s="17">
        <v>102</v>
      </c>
      <c r="H243" s="17">
        <v>64</v>
      </c>
      <c r="I243" s="17">
        <v>20</v>
      </c>
      <c r="J243" s="17">
        <v>0</v>
      </c>
      <c r="K243" s="17">
        <v>0</v>
      </c>
      <c r="L243" s="16">
        <f t="shared" si="41"/>
        <v>301</v>
      </c>
    </row>
    <row r="244" spans="2:12" ht="30" customHeight="1">
      <c r="B244" s="120"/>
      <c r="C244" s="17" t="s">
        <v>324</v>
      </c>
      <c r="D244" s="17">
        <v>101</v>
      </c>
      <c r="E244" s="17">
        <v>0</v>
      </c>
      <c r="F244" s="18">
        <f t="shared" si="40"/>
        <v>101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6">
        <f t="shared" si="41"/>
        <v>101</v>
      </c>
    </row>
    <row r="245" spans="2:12" ht="30" customHeight="1">
      <c r="B245" s="120"/>
      <c r="C245" s="24" t="s">
        <v>67</v>
      </c>
      <c r="D245" s="24">
        <f>SUM(D241:D244)</f>
        <v>429</v>
      </c>
      <c r="E245" s="24">
        <f t="shared" ref="E245:K245" si="42">SUM(E241:E244)</f>
        <v>79</v>
      </c>
      <c r="F245" s="24">
        <f t="shared" si="40"/>
        <v>508</v>
      </c>
      <c r="G245" s="24">
        <f t="shared" si="42"/>
        <v>289</v>
      </c>
      <c r="H245" s="24">
        <f t="shared" si="42"/>
        <v>195</v>
      </c>
      <c r="I245" s="24">
        <f t="shared" si="42"/>
        <v>81</v>
      </c>
      <c r="J245" s="24">
        <f t="shared" si="42"/>
        <v>0</v>
      </c>
      <c r="K245" s="24">
        <f t="shared" si="42"/>
        <v>0</v>
      </c>
      <c r="L245" s="23">
        <f t="shared" si="41"/>
        <v>1073</v>
      </c>
    </row>
    <row r="246" spans="2:12" ht="30" customHeight="1">
      <c r="B246" s="106" t="s">
        <v>344</v>
      </c>
      <c r="C246" s="17" t="s">
        <v>315</v>
      </c>
      <c r="D246" s="17">
        <v>286</v>
      </c>
      <c r="E246" s="17">
        <v>420</v>
      </c>
      <c r="F246" s="18">
        <f t="shared" si="40"/>
        <v>706</v>
      </c>
      <c r="G246" s="17">
        <v>614</v>
      </c>
      <c r="H246" s="17">
        <v>354</v>
      </c>
      <c r="I246" s="17">
        <v>106</v>
      </c>
      <c r="J246" s="17">
        <v>0</v>
      </c>
      <c r="K246" s="17">
        <v>0</v>
      </c>
      <c r="L246" s="16">
        <f t="shared" si="41"/>
        <v>1780</v>
      </c>
    </row>
    <row r="247" spans="2:12" ht="30" customHeight="1">
      <c r="B247" s="106"/>
      <c r="C247" s="17" t="s">
        <v>316</v>
      </c>
      <c r="D247" s="17">
        <v>208</v>
      </c>
      <c r="E247" s="17">
        <v>170</v>
      </c>
      <c r="F247" s="18">
        <f t="shared" si="40"/>
        <v>378</v>
      </c>
      <c r="G247" s="17">
        <v>257</v>
      </c>
      <c r="H247" s="17">
        <v>274</v>
      </c>
      <c r="I247" s="17">
        <v>66</v>
      </c>
      <c r="J247" s="17">
        <v>0</v>
      </c>
      <c r="K247" s="17">
        <v>0</v>
      </c>
      <c r="L247" s="16">
        <f t="shared" si="41"/>
        <v>975</v>
      </c>
    </row>
    <row r="248" spans="2:12" ht="30" customHeight="1">
      <c r="B248" s="106"/>
      <c r="C248" s="17" t="s">
        <v>317</v>
      </c>
      <c r="D248" s="17">
        <v>181</v>
      </c>
      <c r="E248" s="17">
        <v>143</v>
      </c>
      <c r="F248" s="18">
        <f t="shared" si="40"/>
        <v>324</v>
      </c>
      <c r="G248" s="17">
        <v>80</v>
      </c>
      <c r="H248" s="17">
        <v>29</v>
      </c>
      <c r="I248" s="17">
        <v>10</v>
      </c>
      <c r="J248" s="17">
        <v>0</v>
      </c>
      <c r="K248" s="17">
        <v>0</v>
      </c>
      <c r="L248" s="16">
        <f t="shared" si="41"/>
        <v>443</v>
      </c>
    </row>
    <row r="249" spans="2:12" ht="30" customHeight="1">
      <c r="B249" s="106"/>
      <c r="C249" s="17" t="s">
        <v>318</v>
      </c>
      <c r="D249" s="17">
        <v>224</v>
      </c>
      <c r="E249" s="17">
        <v>0</v>
      </c>
      <c r="F249" s="18">
        <f t="shared" si="40"/>
        <v>224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6">
        <f t="shared" si="41"/>
        <v>224</v>
      </c>
    </row>
    <row r="250" spans="2:12" ht="30" customHeight="1">
      <c r="B250" s="106"/>
      <c r="C250" s="17" t="s">
        <v>319</v>
      </c>
      <c r="D250" s="17">
        <v>218</v>
      </c>
      <c r="E250" s="17">
        <v>0</v>
      </c>
      <c r="F250" s="18">
        <f t="shared" si="40"/>
        <v>218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6">
        <f t="shared" si="41"/>
        <v>218</v>
      </c>
    </row>
    <row r="251" spans="2:12" ht="30" customHeight="1">
      <c r="B251" s="106"/>
      <c r="C251" s="18" t="s">
        <v>67</v>
      </c>
      <c r="D251" s="18">
        <f>SUM(D246:D250)</f>
        <v>1117</v>
      </c>
      <c r="E251" s="18">
        <f t="shared" ref="E251:K251" si="43">SUM(E246:E250)</f>
        <v>733</v>
      </c>
      <c r="F251" s="18">
        <f t="shared" si="40"/>
        <v>1850</v>
      </c>
      <c r="G251" s="18">
        <f t="shared" si="43"/>
        <v>951</v>
      </c>
      <c r="H251" s="18">
        <f t="shared" si="43"/>
        <v>657</v>
      </c>
      <c r="I251" s="18">
        <f t="shared" si="43"/>
        <v>182</v>
      </c>
      <c r="J251" s="18">
        <f t="shared" si="43"/>
        <v>0</v>
      </c>
      <c r="K251" s="18">
        <f t="shared" si="43"/>
        <v>0</v>
      </c>
      <c r="L251" s="16">
        <f t="shared" si="41"/>
        <v>3640</v>
      </c>
    </row>
    <row r="252" spans="2:12" ht="30" customHeight="1">
      <c r="B252" s="98" t="s">
        <v>200</v>
      </c>
      <c r="C252" s="98"/>
      <c r="D252" s="17">
        <v>114</v>
      </c>
      <c r="E252" s="17">
        <v>0</v>
      </c>
      <c r="F252" s="18">
        <f t="shared" si="40"/>
        <v>114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6">
        <f t="shared" si="41"/>
        <v>114</v>
      </c>
    </row>
    <row r="253" spans="2:12" ht="30" customHeight="1">
      <c r="B253" s="118" t="s">
        <v>35</v>
      </c>
      <c r="C253" s="32" t="s">
        <v>208</v>
      </c>
      <c r="D253" s="17">
        <v>401</v>
      </c>
      <c r="E253" s="17">
        <v>0</v>
      </c>
      <c r="F253" s="18">
        <f t="shared" si="40"/>
        <v>401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6">
        <f t="shared" si="41"/>
        <v>401</v>
      </c>
    </row>
    <row r="254" spans="2:12" ht="30" customHeight="1">
      <c r="B254" s="118"/>
      <c r="C254" s="32" t="s">
        <v>214</v>
      </c>
      <c r="D254" s="17">
        <v>361</v>
      </c>
      <c r="E254" s="17">
        <v>0</v>
      </c>
      <c r="F254" s="18">
        <f t="shared" si="40"/>
        <v>361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6">
        <f t="shared" si="41"/>
        <v>361</v>
      </c>
    </row>
    <row r="255" spans="2:12" ht="30" customHeight="1">
      <c r="B255" s="118"/>
      <c r="C255" s="18" t="s">
        <v>67</v>
      </c>
      <c r="D255" s="18">
        <f>SUM(D253:D254)</f>
        <v>762</v>
      </c>
      <c r="E255" s="18">
        <f t="shared" ref="E255:K255" si="44">SUM(E253:E254)</f>
        <v>0</v>
      </c>
      <c r="F255" s="18">
        <f t="shared" si="40"/>
        <v>762</v>
      </c>
      <c r="G255" s="18">
        <f t="shared" si="44"/>
        <v>0</v>
      </c>
      <c r="H255" s="18">
        <f t="shared" si="44"/>
        <v>0</v>
      </c>
      <c r="I255" s="18">
        <f t="shared" si="44"/>
        <v>0</v>
      </c>
      <c r="J255" s="18">
        <f t="shared" si="44"/>
        <v>0</v>
      </c>
      <c r="K255" s="18">
        <f t="shared" si="44"/>
        <v>0</v>
      </c>
      <c r="L255" s="16">
        <f t="shared" si="41"/>
        <v>762</v>
      </c>
    </row>
    <row r="256" spans="2:12" ht="30" customHeight="1">
      <c r="B256" s="100" t="s">
        <v>209</v>
      </c>
      <c r="C256" s="100"/>
      <c r="D256" s="17">
        <v>34</v>
      </c>
      <c r="E256" s="17">
        <v>0</v>
      </c>
      <c r="F256" s="18">
        <f t="shared" si="40"/>
        <v>34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6">
        <f t="shared" si="41"/>
        <v>34</v>
      </c>
    </row>
    <row r="257" spans="2:12" ht="30" customHeight="1">
      <c r="B257" s="106" t="s">
        <v>31</v>
      </c>
      <c r="C257" s="17" t="s">
        <v>321</v>
      </c>
      <c r="D257" s="17">
        <v>107</v>
      </c>
      <c r="E257" s="17">
        <v>0</v>
      </c>
      <c r="F257" s="18">
        <f t="shared" si="40"/>
        <v>107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6">
        <f t="shared" si="41"/>
        <v>107</v>
      </c>
    </row>
    <row r="258" spans="2:12" ht="30" customHeight="1">
      <c r="B258" s="106"/>
      <c r="C258" s="17" t="s">
        <v>211</v>
      </c>
      <c r="D258" s="17">
        <v>119</v>
      </c>
      <c r="E258" s="17">
        <v>0</v>
      </c>
      <c r="F258" s="18">
        <f t="shared" si="40"/>
        <v>119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6">
        <f t="shared" si="41"/>
        <v>119</v>
      </c>
    </row>
    <row r="259" spans="2:12" ht="30" customHeight="1">
      <c r="B259" s="106"/>
      <c r="C259" s="17" t="s">
        <v>322</v>
      </c>
      <c r="D259" s="17">
        <v>192</v>
      </c>
      <c r="E259" s="17">
        <v>40</v>
      </c>
      <c r="F259" s="18">
        <f t="shared" si="40"/>
        <v>232</v>
      </c>
      <c r="G259" s="17">
        <v>157</v>
      </c>
      <c r="H259" s="17">
        <v>0</v>
      </c>
      <c r="I259" s="17">
        <v>0</v>
      </c>
      <c r="J259" s="17">
        <v>0</v>
      </c>
      <c r="K259" s="17">
        <v>0</v>
      </c>
      <c r="L259" s="16">
        <f t="shared" si="41"/>
        <v>389</v>
      </c>
    </row>
    <row r="260" spans="2:12" ht="30" customHeight="1">
      <c r="B260" s="106"/>
      <c r="C260" s="18" t="s">
        <v>67</v>
      </c>
      <c r="D260" s="18">
        <f>SUM(D257:D259)</f>
        <v>418</v>
      </c>
      <c r="E260" s="18">
        <f t="shared" ref="E260:K260" si="45">SUM(E257:E259)</f>
        <v>40</v>
      </c>
      <c r="F260" s="18">
        <f t="shared" si="40"/>
        <v>458</v>
      </c>
      <c r="G260" s="18">
        <f t="shared" si="45"/>
        <v>157</v>
      </c>
      <c r="H260" s="18">
        <f t="shared" si="45"/>
        <v>0</v>
      </c>
      <c r="I260" s="18">
        <f t="shared" si="45"/>
        <v>0</v>
      </c>
      <c r="J260" s="18">
        <f t="shared" si="45"/>
        <v>0</v>
      </c>
      <c r="K260" s="18">
        <f t="shared" si="45"/>
        <v>0</v>
      </c>
      <c r="L260" s="16">
        <f t="shared" si="41"/>
        <v>615</v>
      </c>
    </row>
    <row r="261" spans="2:12" ht="30" customHeight="1">
      <c r="B261" s="98" t="s">
        <v>323</v>
      </c>
      <c r="C261" s="98"/>
      <c r="D261" s="17">
        <v>22</v>
      </c>
      <c r="E261" s="17">
        <v>0</v>
      </c>
      <c r="F261" s="18">
        <f t="shared" si="40"/>
        <v>22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6">
        <f t="shared" si="41"/>
        <v>22</v>
      </c>
    </row>
    <row r="262" spans="2:12" ht="30" customHeight="1">
      <c r="B262" s="99" t="s">
        <v>45</v>
      </c>
      <c r="C262" s="99"/>
      <c r="D262" s="16">
        <f>D240+D245+D251+D252+D255+D256+D260+D261</f>
        <v>3086</v>
      </c>
      <c r="E262" s="16">
        <f>E240+E245+E251+E252+E255+E256+E260+E261</f>
        <v>933</v>
      </c>
      <c r="F262" s="16">
        <f t="shared" si="40"/>
        <v>4019</v>
      </c>
      <c r="G262" s="16">
        <f t="shared" ref="G262:K262" si="46">G240+G245+G251+G252+G255+G256+G260+G261</f>
        <v>1616</v>
      </c>
      <c r="H262" s="16">
        <f t="shared" si="46"/>
        <v>1095</v>
      </c>
      <c r="I262" s="16">
        <f t="shared" si="46"/>
        <v>399</v>
      </c>
      <c r="J262" s="16">
        <f t="shared" si="46"/>
        <v>116</v>
      </c>
      <c r="K262" s="16">
        <f t="shared" si="46"/>
        <v>0</v>
      </c>
      <c r="L262" s="16">
        <f t="shared" si="41"/>
        <v>7245</v>
      </c>
    </row>
  </sheetData>
  <mergeCells count="188">
    <mergeCell ref="B257:B260"/>
    <mergeCell ref="B261:C261"/>
    <mergeCell ref="B253:B255"/>
    <mergeCell ref="B262:C262"/>
    <mergeCell ref="B240:C240"/>
    <mergeCell ref="B241:B245"/>
    <mergeCell ref="B246:B251"/>
    <mergeCell ref="B252:C252"/>
    <mergeCell ref="B256:C256"/>
    <mergeCell ref="B237:L237"/>
    <mergeCell ref="B238:C239"/>
    <mergeCell ref="D238:F238"/>
    <mergeCell ref="G238:G239"/>
    <mergeCell ref="H238:H239"/>
    <mergeCell ref="I238:I239"/>
    <mergeCell ref="L238:L239"/>
    <mergeCell ref="B230:C230"/>
    <mergeCell ref="D188:F188"/>
    <mergeCell ref="L188:L189"/>
    <mergeCell ref="K188:K189"/>
    <mergeCell ref="J188:J189"/>
    <mergeCell ref="I188:I189"/>
    <mergeCell ref="H188:H189"/>
    <mergeCell ref="G188:G189"/>
    <mergeCell ref="B202:C202"/>
    <mergeCell ref="B203:C203"/>
    <mergeCell ref="B204:C204"/>
    <mergeCell ref="B205:C205"/>
    <mergeCell ref="J238:J239"/>
    <mergeCell ref="K238:K239"/>
    <mergeCell ref="B187:L187"/>
    <mergeCell ref="B229:C229"/>
    <mergeCell ref="B188:C189"/>
    <mergeCell ref="B196:B201"/>
    <mergeCell ref="B211:B223"/>
    <mergeCell ref="B206:B210"/>
    <mergeCell ref="B190:B195"/>
    <mergeCell ref="B228:C228"/>
    <mergeCell ref="B227:C227"/>
    <mergeCell ref="B226:C226"/>
    <mergeCell ref="B225:C225"/>
    <mergeCell ref="B224:C224"/>
    <mergeCell ref="A180:C180"/>
    <mergeCell ref="A179:C179"/>
    <mergeCell ref="B157:C157"/>
    <mergeCell ref="B156:C156"/>
    <mergeCell ref="B155:C155"/>
    <mergeCell ref="B171:C171"/>
    <mergeCell ref="B170:C170"/>
    <mergeCell ref="A170:A178"/>
    <mergeCell ref="B178:C178"/>
    <mergeCell ref="A135:L135"/>
    <mergeCell ref="A136:C137"/>
    <mergeCell ref="B177:C177"/>
    <mergeCell ref="B176:C176"/>
    <mergeCell ref="B175:C175"/>
    <mergeCell ref="B174:C174"/>
    <mergeCell ref="B173:C173"/>
    <mergeCell ref="B172:C172"/>
    <mergeCell ref="A163:A169"/>
    <mergeCell ref="B163:C163"/>
    <mergeCell ref="B169:C169"/>
    <mergeCell ref="B168:C168"/>
    <mergeCell ref="B167:C167"/>
    <mergeCell ref="B166:C166"/>
    <mergeCell ref="B165:C165"/>
    <mergeCell ref="B164:C164"/>
    <mergeCell ref="B158:C158"/>
    <mergeCell ref="A155:A158"/>
    <mergeCell ref="A162:C162"/>
    <mergeCell ref="A161:C161"/>
    <mergeCell ref="A160:C160"/>
    <mergeCell ref="A159:C159"/>
    <mergeCell ref="B152:C152"/>
    <mergeCell ref="B150:C150"/>
    <mergeCell ref="A151:C151"/>
    <mergeCell ref="A152:A154"/>
    <mergeCell ref="B153:C153"/>
    <mergeCell ref="B154:C154"/>
    <mergeCell ref="L136:L137"/>
    <mergeCell ref="I136:I137"/>
    <mergeCell ref="H136:H137"/>
    <mergeCell ref="G136:G137"/>
    <mergeCell ref="D136:F136"/>
    <mergeCell ref="B138:B145"/>
    <mergeCell ref="A181:C181"/>
    <mergeCell ref="J136:J137"/>
    <mergeCell ref="K136:K137"/>
    <mergeCell ref="A106:A124"/>
    <mergeCell ref="B124:C124"/>
    <mergeCell ref="A125:A127"/>
    <mergeCell ref="B127:C127"/>
    <mergeCell ref="A128:C128"/>
    <mergeCell ref="A74:C75"/>
    <mergeCell ref="A99:A105"/>
    <mergeCell ref="B105:C105"/>
    <mergeCell ref="B108:C108"/>
    <mergeCell ref="B107:C107"/>
    <mergeCell ref="B76:B85"/>
    <mergeCell ref="B117:B122"/>
    <mergeCell ref="B123:C123"/>
    <mergeCell ref="B125:C125"/>
    <mergeCell ref="B126:C126"/>
    <mergeCell ref="B109:B116"/>
    <mergeCell ref="B106:C106"/>
    <mergeCell ref="I74:I75"/>
    <mergeCell ref="J74:J75"/>
    <mergeCell ref="B146:B149"/>
    <mergeCell ref="A138:A150"/>
    <mergeCell ref="A73:L73"/>
    <mergeCell ref="B87:C87"/>
    <mergeCell ref="A76:A87"/>
    <mergeCell ref="B88:B91"/>
    <mergeCell ref="A88:A93"/>
    <mergeCell ref="A95:C95"/>
    <mergeCell ref="A94:C94"/>
    <mergeCell ref="B104:C104"/>
    <mergeCell ref="B103:C103"/>
    <mergeCell ref="B102:C102"/>
    <mergeCell ref="B86:C86"/>
    <mergeCell ref="B92:C92"/>
    <mergeCell ref="A98:C98"/>
    <mergeCell ref="A97:C97"/>
    <mergeCell ref="A96:C96"/>
    <mergeCell ref="B101:C101"/>
    <mergeCell ref="B100:C100"/>
    <mergeCell ref="B99:C99"/>
    <mergeCell ref="B93:C93"/>
    <mergeCell ref="K74:K75"/>
    <mergeCell ref="L74:L75"/>
    <mergeCell ref="D74:F74"/>
    <mergeCell ref="G74:G75"/>
    <mergeCell ref="H74:H75"/>
    <mergeCell ref="A49:C49"/>
    <mergeCell ref="A61:C61"/>
    <mergeCell ref="A62:C62"/>
    <mergeCell ref="A26:C26"/>
    <mergeCell ref="A35:C35"/>
    <mergeCell ref="A42:A48"/>
    <mergeCell ref="A39:C39"/>
    <mergeCell ref="A40:C40"/>
    <mergeCell ref="A41:C41"/>
    <mergeCell ref="B51:C51"/>
    <mergeCell ref="B50:C50"/>
    <mergeCell ref="B37:C37"/>
    <mergeCell ref="B59:C59"/>
    <mergeCell ref="B58:C58"/>
    <mergeCell ref="B48:C48"/>
    <mergeCell ref="B46:C46"/>
    <mergeCell ref="B45:C45"/>
    <mergeCell ref="B44:C44"/>
    <mergeCell ref="B43:C43"/>
    <mergeCell ref="B36:C36"/>
    <mergeCell ref="A23:A25"/>
    <mergeCell ref="A1:L1"/>
    <mergeCell ref="A2:C3"/>
    <mergeCell ref="A36:A38"/>
    <mergeCell ref="B38:C38"/>
    <mergeCell ref="B47:C47"/>
    <mergeCell ref="B57:C57"/>
    <mergeCell ref="B56:C56"/>
    <mergeCell ref="B55:C55"/>
    <mergeCell ref="B54:C54"/>
    <mergeCell ref="B53:C53"/>
    <mergeCell ref="B52:C52"/>
    <mergeCell ref="A4:A22"/>
    <mergeCell ref="B22:C22"/>
    <mergeCell ref="B27:B31"/>
    <mergeCell ref="B34:C34"/>
    <mergeCell ref="A27:A34"/>
    <mergeCell ref="B32:C32"/>
    <mergeCell ref="B33:C33"/>
    <mergeCell ref="B21:C21"/>
    <mergeCell ref="A50:A60"/>
    <mergeCell ref="B17:B20"/>
    <mergeCell ref="B60:C60"/>
    <mergeCell ref="B42:C42"/>
    <mergeCell ref="K2:K3"/>
    <mergeCell ref="L2:L3"/>
    <mergeCell ref="B23:C23"/>
    <mergeCell ref="B25:C25"/>
    <mergeCell ref="B4:B16"/>
    <mergeCell ref="D2:F2"/>
    <mergeCell ref="G2:G3"/>
    <mergeCell ref="H2:H3"/>
    <mergeCell ref="I2:I3"/>
    <mergeCell ref="J2:J3"/>
    <mergeCell ref="B24:C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9"/>
  <sheetViews>
    <sheetView rightToLeft="1" topLeftCell="A94" workbookViewId="0">
      <selection activeCell="B3" sqref="B3:I80"/>
    </sheetView>
  </sheetViews>
  <sheetFormatPr defaultColWidth="9" defaultRowHeight="27.75"/>
  <cols>
    <col min="1" max="1" width="9" style="14"/>
    <col min="2" max="2" width="20.28515625" style="14" customWidth="1"/>
    <col min="3" max="3" width="12.42578125" style="33" customWidth="1"/>
    <col min="4" max="16384" width="9" style="14"/>
  </cols>
  <sheetData>
    <row r="1" spans="2:9" s="15" customFormat="1"/>
    <row r="2" spans="2:9" s="15" customFormat="1">
      <c r="B2" s="100" t="s">
        <v>83</v>
      </c>
      <c r="C2" s="100"/>
      <c r="D2" s="100"/>
      <c r="E2" s="100"/>
      <c r="F2" s="100"/>
      <c r="G2" s="100"/>
      <c r="H2" s="100"/>
      <c r="I2" s="100"/>
    </row>
    <row r="3" spans="2:9" s="15" customFormat="1" ht="15.75" customHeight="1">
      <c r="B3" s="99" t="s">
        <v>129</v>
      </c>
      <c r="C3" s="101" t="s">
        <v>340</v>
      </c>
      <c r="D3" s="99" t="s">
        <v>84</v>
      </c>
      <c r="E3" s="99"/>
      <c r="F3" s="99"/>
      <c r="G3" s="99" t="s">
        <v>85</v>
      </c>
      <c r="H3" s="99"/>
      <c r="I3" s="99"/>
    </row>
    <row r="4" spans="2:9" s="15" customFormat="1">
      <c r="B4" s="99"/>
      <c r="C4" s="101"/>
      <c r="D4" s="99"/>
      <c r="E4" s="99"/>
      <c r="F4" s="99"/>
      <c r="G4" s="99"/>
      <c r="H4" s="99"/>
      <c r="I4" s="99"/>
    </row>
    <row r="5" spans="2:9" s="15" customFormat="1">
      <c r="B5" s="99"/>
      <c r="C5" s="101"/>
      <c r="D5" s="16" t="s">
        <v>3</v>
      </c>
      <c r="E5" s="16" t="s">
        <v>4</v>
      </c>
      <c r="F5" s="16" t="s">
        <v>5</v>
      </c>
      <c r="G5" s="16" t="s">
        <v>3</v>
      </c>
      <c r="H5" s="16" t="s">
        <v>4</v>
      </c>
      <c r="I5" s="16" t="s">
        <v>5</v>
      </c>
    </row>
    <row r="6" spans="2:9" s="15" customFormat="1">
      <c r="B6" s="98" t="s">
        <v>6</v>
      </c>
      <c r="C6" s="27" t="s">
        <v>7</v>
      </c>
      <c r="D6" s="17">
        <v>11</v>
      </c>
      <c r="E6" s="17">
        <v>3</v>
      </c>
      <c r="F6" s="16">
        <f>D6+E6</f>
        <v>14</v>
      </c>
      <c r="G6" s="17">
        <v>4</v>
      </c>
      <c r="H6" s="17">
        <v>3</v>
      </c>
      <c r="I6" s="16">
        <f>G6+H6</f>
        <v>7</v>
      </c>
    </row>
    <row r="7" spans="2:9" s="15" customFormat="1">
      <c r="B7" s="98"/>
      <c r="C7" s="27" t="s">
        <v>8</v>
      </c>
      <c r="D7" s="17">
        <v>1</v>
      </c>
      <c r="E7" s="17">
        <v>3</v>
      </c>
      <c r="F7" s="16">
        <f t="shared" ref="F7:F70" si="0">D7+E7</f>
        <v>4</v>
      </c>
      <c r="G7" s="17">
        <v>3</v>
      </c>
      <c r="H7" s="17">
        <v>2</v>
      </c>
      <c r="I7" s="16">
        <f t="shared" ref="I7:I70" si="1">G7+H7</f>
        <v>5</v>
      </c>
    </row>
    <row r="8" spans="2:9" s="15" customFormat="1">
      <c r="B8" s="98"/>
      <c r="C8" s="27" t="s">
        <v>10</v>
      </c>
      <c r="D8" s="17">
        <v>14</v>
      </c>
      <c r="E8" s="17">
        <v>5</v>
      </c>
      <c r="F8" s="16">
        <f t="shared" si="0"/>
        <v>19</v>
      </c>
      <c r="G8" s="17">
        <v>0</v>
      </c>
      <c r="H8" s="17">
        <v>0</v>
      </c>
      <c r="I8" s="16">
        <f t="shared" si="1"/>
        <v>0</v>
      </c>
    </row>
    <row r="9" spans="2:9" s="15" customFormat="1">
      <c r="B9" s="98"/>
      <c r="C9" s="27" t="s">
        <v>11</v>
      </c>
      <c r="D9" s="17">
        <v>1</v>
      </c>
      <c r="E9" s="17">
        <v>0</v>
      </c>
      <c r="F9" s="16">
        <f t="shared" si="0"/>
        <v>1</v>
      </c>
      <c r="G9" s="17">
        <v>2</v>
      </c>
      <c r="H9" s="17">
        <v>1</v>
      </c>
      <c r="I9" s="16">
        <f t="shared" si="1"/>
        <v>3</v>
      </c>
    </row>
    <row r="10" spans="2:9" s="15" customFormat="1">
      <c r="B10" s="98" t="s">
        <v>12</v>
      </c>
      <c r="C10" s="27" t="s">
        <v>7</v>
      </c>
      <c r="D10" s="17">
        <v>3</v>
      </c>
      <c r="E10" s="17">
        <v>4</v>
      </c>
      <c r="F10" s="16">
        <f t="shared" si="0"/>
        <v>7</v>
      </c>
      <c r="G10" s="17">
        <v>4</v>
      </c>
      <c r="H10" s="17">
        <v>0</v>
      </c>
      <c r="I10" s="16">
        <f t="shared" si="1"/>
        <v>4</v>
      </c>
    </row>
    <row r="11" spans="2:9" s="15" customFormat="1">
      <c r="B11" s="98"/>
      <c r="C11" s="27" t="s">
        <v>8</v>
      </c>
      <c r="D11" s="17">
        <v>2</v>
      </c>
      <c r="E11" s="17">
        <v>0</v>
      </c>
      <c r="F11" s="16">
        <f t="shared" si="0"/>
        <v>2</v>
      </c>
      <c r="G11" s="17">
        <v>2</v>
      </c>
      <c r="H11" s="17">
        <v>0</v>
      </c>
      <c r="I11" s="16">
        <f t="shared" si="1"/>
        <v>2</v>
      </c>
    </row>
    <row r="12" spans="2:9" s="15" customFormat="1">
      <c r="B12" s="98"/>
      <c r="C12" s="27" t="s">
        <v>10</v>
      </c>
      <c r="D12" s="17">
        <v>3</v>
      </c>
      <c r="E12" s="17">
        <v>0</v>
      </c>
      <c r="F12" s="16">
        <f t="shared" si="0"/>
        <v>3</v>
      </c>
      <c r="G12" s="17">
        <v>2</v>
      </c>
      <c r="H12" s="17">
        <v>1</v>
      </c>
      <c r="I12" s="16">
        <f t="shared" si="1"/>
        <v>3</v>
      </c>
    </row>
    <row r="13" spans="2:9" s="15" customFormat="1">
      <c r="B13" s="98"/>
      <c r="C13" s="27" t="s">
        <v>11</v>
      </c>
      <c r="D13" s="17">
        <v>7</v>
      </c>
      <c r="E13" s="17">
        <v>1</v>
      </c>
      <c r="F13" s="16">
        <f t="shared" si="0"/>
        <v>8</v>
      </c>
      <c r="G13" s="17">
        <v>0</v>
      </c>
      <c r="H13" s="17">
        <v>1</v>
      </c>
      <c r="I13" s="16">
        <f t="shared" si="1"/>
        <v>1</v>
      </c>
    </row>
    <row r="14" spans="2:9" s="15" customFormat="1">
      <c r="B14" s="98" t="s">
        <v>13</v>
      </c>
      <c r="C14" s="27" t="s">
        <v>7</v>
      </c>
      <c r="D14" s="17">
        <v>1</v>
      </c>
      <c r="E14" s="17">
        <v>1</v>
      </c>
      <c r="F14" s="16">
        <f t="shared" si="0"/>
        <v>2</v>
      </c>
      <c r="G14" s="17">
        <v>1</v>
      </c>
      <c r="H14" s="17">
        <v>2</v>
      </c>
      <c r="I14" s="16">
        <f t="shared" si="1"/>
        <v>3</v>
      </c>
    </row>
    <row r="15" spans="2:9" s="15" customFormat="1">
      <c r="B15" s="98"/>
      <c r="C15" s="27" t="s">
        <v>8</v>
      </c>
      <c r="D15" s="17">
        <v>1</v>
      </c>
      <c r="E15" s="17">
        <v>3</v>
      </c>
      <c r="F15" s="16">
        <f t="shared" si="0"/>
        <v>4</v>
      </c>
      <c r="G15" s="17">
        <v>3</v>
      </c>
      <c r="H15" s="17">
        <v>5</v>
      </c>
      <c r="I15" s="16">
        <f t="shared" si="1"/>
        <v>8</v>
      </c>
    </row>
    <row r="16" spans="2:9" s="15" customFormat="1">
      <c r="B16" s="98"/>
      <c r="C16" s="27" t="s">
        <v>10</v>
      </c>
      <c r="D16" s="17">
        <v>1</v>
      </c>
      <c r="E16" s="17">
        <v>6</v>
      </c>
      <c r="F16" s="16">
        <f t="shared" si="0"/>
        <v>7</v>
      </c>
      <c r="G16" s="17">
        <v>0</v>
      </c>
      <c r="H16" s="17">
        <v>1</v>
      </c>
      <c r="I16" s="16">
        <f t="shared" si="1"/>
        <v>1</v>
      </c>
    </row>
    <row r="17" spans="2:9" s="15" customFormat="1">
      <c r="B17" s="98"/>
      <c r="C17" s="27" t="s">
        <v>11</v>
      </c>
      <c r="D17" s="17">
        <v>2</v>
      </c>
      <c r="E17" s="17">
        <v>1</v>
      </c>
      <c r="F17" s="16">
        <f t="shared" si="0"/>
        <v>3</v>
      </c>
      <c r="G17" s="17">
        <v>0</v>
      </c>
      <c r="H17" s="17">
        <v>0</v>
      </c>
      <c r="I17" s="16">
        <f t="shared" si="1"/>
        <v>0</v>
      </c>
    </row>
    <row r="18" spans="2:9" s="15" customFormat="1">
      <c r="B18" s="98" t="s">
        <v>14</v>
      </c>
      <c r="C18" s="27" t="s">
        <v>7</v>
      </c>
      <c r="D18" s="17">
        <v>1</v>
      </c>
      <c r="E18" s="17">
        <v>0</v>
      </c>
      <c r="F18" s="16">
        <f t="shared" si="0"/>
        <v>1</v>
      </c>
      <c r="G18" s="17">
        <v>0</v>
      </c>
      <c r="H18" s="17">
        <v>0</v>
      </c>
      <c r="I18" s="16">
        <f t="shared" si="1"/>
        <v>0</v>
      </c>
    </row>
    <row r="19" spans="2:9" s="15" customFormat="1">
      <c r="B19" s="98"/>
      <c r="C19" s="27" t="s">
        <v>8</v>
      </c>
      <c r="D19" s="17">
        <v>2</v>
      </c>
      <c r="E19" s="17">
        <v>1</v>
      </c>
      <c r="F19" s="16">
        <f t="shared" si="0"/>
        <v>3</v>
      </c>
      <c r="G19" s="17">
        <v>3</v>
      </c>
      <c r="H19" s="17">
        <v>0</v>
      </c>
      <c r="I19" s="16">
        <f t="shared" si="1"/>
        <v>3</v>
      </c>
    </row>
    <row r="20" spans="2:9" s="15" customFormat="1">
      <c r="B20" s="98"/>
      <c r="C20" s="27" t="s">
        <v>10</v>
      </c>
      <c r="D20" s="17">
        <v>4</v>
      </c>
      <c r="E20" s="17">
        <v>1</v>
      </c>
      <c r="F20" s="16">
        <f t="shared" si="0"/>
        <v>5</v>
      </c>
      <c r="G20" s="17">
        <v>0</v>
      </c>
      <c r="H20" s="17">
        <v>1</v>
      </c>
      <c r="I20" s="16">
        <f t="shared" si="1"/>
        <v>1</v>
      </c>
    </row>
    <row r="21" spans="2:9" s="15" customFormat="1">
      <c r="B21" s="98"/>
      <c r="C21" s="27" t="s">
        <v>11</v>
      </c>
      <c r="D21" s="17">
        <v>0</v>
      </c>
      <c r="E21" s="17">
        <v>1</v>
      </c>
      <c r="F21" s="16">
        <f t="shared" si="0"/>
        <v>1</v>
      </c>
      <c r="G21" s="17">
        <v>0</v>
      </c>
      <c r="H21" s="17">
        <v>0</v>
      </c>
      <c r="I21" s="16">
        <f t="shared" si="1"/>
        <v>0</v>
      </c>
    </row>
    <row r="22" spans="2:9" s="15" customFormat="1">
      <c r="B22" s="98" t="s">
        <v>15</v>
      </c>
      <c r="C22" s="27" t="s">
        <v>7</v>
      </c>
      <c r="D22" s="17">
        <v>1</v>
      </c>
      <c r="E22" s="17">
        <v>3</v>
      </c>
      <c r="F22" s="16">
        <f t="shared" si="0"/>
        <v>4</v>
      </c>
      <c r="G22" s="17">
        <v>0</v>
      </c>
      <c r="H22" s="17">
        <v>0</v>
      </c>
      <c r="I22" s="16">
        <f t="shared" si="1"/>
        <v>0</v>
      </c>
    </row>
    <row r="23" spans="2:9" s="15" customFormat="1">
      <c r="B23" s="98"/>
      <c r="C23" s="27" t="s">
        <v>8</v>
      </c>
      <c r="D23" s="17">
        <v>2</v>
      </c>
      <c r="E23" s="17">
        <v>1</v>
      </c>
      <c r="F23" s="16">
        <f t="shared" si="0"/>
        <v>3</v>
      </c>
      <c r="G23" s="17">
        <v>0</v>
      </c>
      <c r="H23" s="17">
        <v>0</v>
      </c>
      <c r="I23" s="16">
        <f t="shared" si="1"/>
        <v>0</v>
      </c>
    </row>
    <row r="24" spans="2:9" s="15" customFormat="1">
      <c r="B24" s="98"/>
      <c r="C24" s="27" t="s">
        <v>10</v>
      </c>
      <c r="D24" s="17">
        <v>2</v>
      </c>
      <c r="E24" s="17">
        <v>1</v>
      </c>
      <c r="F24" s="16">
        <f t="shared" si="0"/>
        <v>3</v>
      </c>
      <c r="G24" s="17">
        <v>0</v>
      </c>
      <c r="H24" s="17">
        <v>0</v>
      </c>
      <c r="I24" s="16">
        <f t="shared" si="1"/>
        <v>0</v>
      </c>
    </row>
    <row r="25" spans="2:9" s="15" customFormat="1">
      <c r="B25" s="98"/>
      <c r="C25" s="27" t="s">
        <v>11</v>
      </c>
      <c r="D25" s="17">
        <v>0</v>
      </c>
      <c r="E25" s="17">
        <v>0</v>
      </c>
      <c r="F25" s="16">
        <f t="shared" si="0"/>
        <v>0</v>
      </c>
      <c r="G25" s="17">
        <v>0</v>
      </c>
      <c r="H25" s="17">
        <v>1</v>
      </c>
      <c r="I25" s="16">
        <f t="shared" si="1"/>
        <v>1</v>
      </c>
    </row>
    <row r="26" spans="2:9" s="15" customFormat="1">
      <c r="B26" s="98" t="s">
        <v>86</v>
      </c>
      <c r="C26" s="27" t="s">
        <v>7</v>
      </c>
      <c r="D26" s="17">
        <v>3</v>
      </c>
      <c r="E26" s="17">
        <v>0</v>
      </c>
      <c r="F26" s="16">
        <f t="shared" si="0"/>
        <v>3</v>
      </c>
      <c r="G26" s="17">
        <v>3</v>
      </c>
      <c r="H26" s="17">
        <v>0</v>
      </c>
      <c r="I26" s="16">
        <f t="shared" si="1"/>
        <v>3</v>
      </c>
    </row>
    <row r="27" spans="2:9" s="15" customFormat="1">
      <c r="B27" s="98"/>
      <c r="C27" s="27" t="s">
        <v>8</v>
      </c>
      <c r="D27" s="17">
        <v>7</v>
      </c>
      <c r="E27" s="17">
        <v>2</v>
      </c>
      <c r="F27" s="16">
        <f t="shared" si="0"/>
        <v>9</v>
      </c>
      <c r="G27" s="17">
        <v>2</v>
      </c>
      <c r="H27" s="17">
        <v>1</v>
      </c>
      <c r="I27" s="16">
        <f t="shared" si="1"/>
        <v>3</v>
      </c>
    </row>
    <row r="28" spans="2:9" s="15" customFormat="1">
      <c r="B28" s="98"/>
      <c r="C28" s="27" t="s">
        <v>10</v>
      </c>
      <c r="D28" s="17">
        <v>6</v>
      </c>
      <c r="E28" s="17">
        <v>1</v>
      </c>
      <c r="F28" s="16">
        <f t="shared" si="0"/>
        <v>7</v>
      </c>
      <c r="G28" s="17">
        <v>0</v>
      </c>
      <c r="H28" s="17">
        <v>3</v>
      </c>
      <c r="I28" s="16">
        <f t="shared" si="1"/>
        <v>3</v>
      </c>
    </row>
    <row r="29" spans="2:9" s="15" customFormat="1">
      <c r="B29" s="98"/>
      <c r="C29" s="27" t="s">
        <v>11</v>
      </c>
      <c r="D29" s="17">
        <v>1</v>
      </c>
      <c r="E29" s="17">
        <v>0</v>
      </c>
      <c r="F29" s="16">
        <f t="shared" si="0"/>
        <v>1</v>
      </c>
      <c r="G29" s="17">
        <v>1</v>
      </c>
      <c r="H29" s="17">
        <v>0</v>
      </c>
      <c r="I29" s="16">
        <f t="shared" si="1"/>
        <v>1</v>
      </c>
    </row>
    <row r="30" spans="2:9" s="15" customFormat="1">
      <c r="B30" s="98" t="s">
        <v>87</v>
      </c>
      <c r="C30" s="27" t="s">
        <v>7</v>
      </c>
      <c r="D30" s="17">
        <v>0</v>
      </c>
      <c r="E30" s="17">
        <v>0</v>
      </c>
      <c r="F30" s="16">
        <f t="shared" si="0"/>
        <v>0</v>
      </c>
      <c r="G30" s="17">
        <v>0</v>
      </c>
      <c r="H30" s="17">
        <v>0</v>
      </c>
      <c r="I30" s="16">
        <f t="shared" si="1"/>
        <v>0</v>
      </c>
    </row>
    <row r="31" spans="2:9" s="15" customFormat="1">
      <c r="B31" s="98"/>
      <c r="C31" s="27" t="s">
        <v>8</v>
      </c>
      <c r="D31" s="17">
        <v>7</v>
      </c>
      <c r="E31" s="17">
        <v>3</v>
      </c>
      <c r="F31" s="16">
        <f t="shared" si="0"/>
        <v>10</v>
      </c>
      <c r="G31" s="17">
        <v>0</v>
      </c>
      <c r="H31" s="17">
        <v>0</v>
      </c>
      <c r="I31" s="16">
        <f t="shared" si="1"/>
        <v>0</v>
      </c>
    </row>
    <row r="32" spans="2:9" s="15" customFormat="1">
      <c r="B32" s="98"/>
      <c r="C32" s="27" t="s">
        <v>10</v>
      </c>
      <c r="D32" s="17">
        <v>1</v>
      </c>
      <c r="E32" s="17">
        <v>0</v>
      </c>
      <c r="F32" s="16">
        <f t="shared" si="0"/>
        <v>1</v>
      </c>
      <c r="G32" s="17">
        <v>0</v>
      </c>
      <c r="H32" s="17">
        <v>0</v>
      </c>
      <c r="I32" s="16">
        <f t="shared" si="1"/>
        <v>0</v>
      </c>
    </row>
    <row r="33" spans="2:9" s="15" customFormat="1">
      <c r="B33" s="98" t="s">
        <v>18</v>
      </c>
      <c r="C33" s="27" t="s">
        <v>7</v>
      </c>
      <c r="D33" s="17">
        <v>0</v>
      </c>
      <c r="E33" s="17">
        <v>2</v>
      </c>
      <c r="F33" s="16">
        <f t="shared" si="0"/>
        <v>2</v>
      </c>
      <c r="G33" s="17">
        <v>0</v>
      </c>
      <c r="H33" s="17">
        <v>1</v>
      </c>
      <c r="I33" s="16">
        <f t="shared" si="1"/>
        <v>1</v>
      </c>
    </row>
    <row r="34" spans="2:9" s="15" customFormat="1">
      <c r="B34" s="98"/>
      <c r="C34" s="27" t="s">
        <v>8</v>
      </c>
      <c r="D34" s="17">
        <v>1</v>
      </c>
      <c r="E34" s="17">
        <v>1</v>
      </c>
      <c r="F34" s="16">
        <f t="shared" si="0"/>
        <v>2</v>
      </c>
      <c r="G34" s="17">
        <v>0</v>
      </c>
      <c r="H34" s="17">
        <v>0</v>
      </c>
      <c r="I34" s="16">
        <f t="shared" si="1"/>
        <v>0</v>
      </c>
    </row>
    <row r="35" spans="2:9" s="15" customFormat="1">
      <c r="B35" s="98"/>
      <c r="C35" s="27" t="s">
        <v>10</v>
      </c>
      <c r="D35" s="17">
        <v>3</v>
      </c>
      <c r="E35" s="17">
        <v>1</v>
      </c>
      <c r="F35" s="16">
        <f t="shared" si="0"/>
        <v>4</v>
      </c>
      <c r="G35" s="17">
        <v>0</v>
      </c>
      <c r="H35" s="17">
        <v>0</v>
      </c>
      <c r="I35" s="16">
        <f t="shared" si="1"/>
        <v>0</v>
      </c>
    </row>
    <row r="36" spans="2:9" s="15" customFormat="1">
      <c r="B36" s="98"/>
      <c r="C36" s="27" t="s">
        <v>11</v>
      </c>
      <c r="D36" s="17">
        <v>2</v>
      </c>
      <c r="E36" s="17">
        <v>1</v>
      </c>
      <c r="F36" s="16">
        <f t="shared" si="0"/>
        <v>3</v>
      </c>
      <c r="G36" s="17">
        <v>0</v>
      </c>
      <c r="H36" s="17">
        <v>1</v>
      </c>
      <c r="I36" s="16">
        <f t="shared" si="1"/>
        <v>1</v>
      </c>
    </row>
    <row r="37" spans="2:9" s="15" customFormat="1" ht="55.5">
      <c r="B37" s="17" t="s">
        <v>19</v>
      </c>
      <c r="C37" s="27" t="s">
        <v>11</v>
      </c>
      <c r="D37" s="17">
        <v>2</v>
      </c>
      <c r="E37" s="17">
        <v>1</v>
      </c>
      <c r="F37" s="16">
        <f t="shared" si="0"/>
        <v>3</v>
      </c>
      <c r="G37" s="17">
        <v>1</v>
      </c>
      <c r="H37" s="17">
        <v>1</v>
      </c>
      <c r="I37" s="16">
        <f t="shared" si="1"/>
        <v>2</v>
      </c>
    </row>
    <row r="38" spans="2:9" s="15" customFormat="1">
      <c r="B38" s="98" t="s">
        <v>22</v>
      </c>
      <c r="C38" s="27" t="s">
        <v>7</v>
      </c>
      <c r="D38" s="17">
        <v>3</v>
      </c>
      <c r="E38" s="17">
        <v>1</v>
      </c>
      <c r="F38" s="16">
        <f t="shared" si="0"/>
        <v>4</v>
      </c>
      <c r="G38" s="17">
        <v>1</v>
      </c>
      <c r="H38" s="17">
        <v>0</v>
      </c>
      <c r="I38" s="16">
        <f t="shared" si="1"/>
        <v>1</v>
      </c>
    </row>
    <row r="39" spans="2:9" s="15" customFormat="1">
      <c r="B39" s="98"/>
      <c r="C39" s="27" t="s">
        <v>8</v>
      </c>
      <c r="D39" s="17">
        <v>0</v>
      </c>
      <c r="E39" s="17">
        <v>1</v>
      </c>
      <c r="F39" s="16">
        <f t="shared" si="0"/>
        <v>1</v>
      </c>
      <c r="G39" s="17">
        <v>0</v>
      </c>
      <c r="H39" s="17">
        <v>1</v>
      </c>
      <c r="I39" s="16">
        <f t="shared" si="1"/>
        <v>1</v>
      </c>
    </row>
    <row r="40" spans="2:9" s="15" customFormat="1">
      <c r="B40" s="98"/>
      <c r="C40" s="27" t="s">
        <v>88</v>
      </c>
      <c r="D40" s="17">
        <v>2</v>
      </c>
      <c r="E40" s="17">
        <v>1</v>
      </c>
      <c r="F40" s="16">
        <f t="shared" si="0"/>
        <v>3</v>
      </c>
      <c r="G40" s="17">
        <v>1</v>
      </c>
      <c r="H40" s="17">
        <v>0</v>
      </c>
      <c r="I40" s="16">
        <f t="shared" si="1"/>
        <v>1</v>
      </c>
    </row>
    <row r="41" spans="2:9" s="15" customFormat="1">
      <c r="B41" s="98"/>
      <c r="C41" s="27" t="s">
        <v>10</v>
      </c>
      <c r="D41" s="17">
        <v>0</v>
      </c>
      <c r="E41" s="17">
        <v>4</v>
      </c>
      <c r="F41" s="16">
        <f t="shared" si="0"/>
        <v>4</v>
      </c>
      <c r="G41" s="17">
        <v>0</v>
      </c>
      <c r="H41" s="17">
        <v>1</v>
      </c>
      <c r="I41" s="16">
        <f t="shared" si="1"/>
        <v>1</v>
      </c>
    </row>
    <row r="42" spans="2:9" s="15" customFormat="1">
      <c r="B42" s="98"/>
      <c r="C42" s="27" t="s">
        <v>11</v>
      </c>
      <c r="D42" s="17">
        <v>0</v>
      </c>
      <c r="E42" s="17">
        <v>0</v>
      </c>
      <c r="F42" s="16">
        <f t="shared" si="0"/>
        <v>0</v>
      </c>
      <c r="G42" s="17">
        <v>1</v>
      </c>
      <c r="H42" s="17">
        <v>0</v>
      </c>
      <c r="I42" s="16">
        <f t="shared" si="1"/>
        <v>1</v>
      </c>
    </row>
    <row r="43" spans="2:9" s="15" customFormat="1">
      <c r="B43" s="98" t="s">
        <v>35</v>
      </c>
      <c r="C43" s="27" t="s">
        <v>7</v>
      </c>
      <c r="D43" s="17">
        <v>4</v>
      </c>
      <c r="E43" s="17">
        <v>1</v>
      </c>
      <c r="F43" s="16">
        <f t="shared" si="0"/>
        <v>5</v>
      </c>
      <c r="G43" s="17">
        <v>2</v>
      </c>
      <c r="H43" s="17">
        <v>1</v>
      </c>
      <c r="I43" s="16">
        <f t="shared" si="1"/>
        <v>3</v>
      </c>
    </row>
    <row r="44" spans="2:9" s="15" customFormat="1">
      <c r="B44" s="98"/>
      <c r="C44" s="27" t="s">
        <v>8</v>
      </c>
      <c r="D44" s="17">
        <v>0</v>
      </c>
      <c r="E44" s="17">
        <v>1</v>
      </c>
      <c r="F44" s="16">
        <f t="shared" si="0"/>
        <v>1</v>
      </c>
      <c r="G44" s="17">
        <v>1</v>
      </c>
      <c r="H44" s="17">
        <v>0</v>
      </c>
      <c r="I44" s="16">
        <f t="shared" si="1"/>
        <v>1</v>
      </c>
    </row>
    <row r="45" spans="2:9" s="15" customFormat="1">
      <c r="B45" s="98" t="s">
        <v>33</v>
      </c>
      <c r="C45" s="27" t="s">
        <v>7</v>
      </c>
      <c r="D45" s="17">
        <v>3</v>
      </c>
      <c r="E45" s="17">
        <v>5</v>
      </c>
      <c r="F45" s="16">
        <f t="shared" si="0"/>
        <v>8</v>
      </c>
      <c r="G45" s="17">
        <v>5</v>
      </c>
      <c r="H45" s="17">
        <v>1</v>
      </c>
      <c r="I45" s="16">
        <f t="shared" si="1"/>
        <v>6</v>
      </c>
    </row>
    <row r="46" spans="2:9" s="15" customFormat="1">
      <c r="B46" s="98"/>
      <c r="C46" s="27" t="s">
        <v>8</v>
      </c>
      <c r="D46" s="17">
        <v>4</v>
      </c>
      <c r="E46" s="17">
        <v>1</v>
      </c>
      <c r="F46" s="16">
        <f t="shared" si="0"/>
        <v>5</v>
      </c>
      <c r="G46" s="17">
        <v>1</v>
      </c>
      <c r="H46" s="17">
        <v>0</v>
      </c>
      <c r="I46" s="16">
        <f t="shared" si="1"/>
        <v>1</v>
      </c>
    </row>
    <row r="47" spans="2:9" s="15" customFormat="1">
      <c r="B47" s="98"/>
      <c r="C47" s="27" t="s">
        <v>10</v>
      </c>
      <c r="D47" s="17">
        <v>2</v>
      </c>
      <c r="E47" s="17">
        <v>1</v>
      </c>
      <c r="F47" s="16">
        <f t="shared" si="0"/>
        <v>3</v>
      </c>
      <c r="G47" s="17">
        <v>2</v>
      </c>
      <c r="H47" s="17">
        <v>2</v>
      </c>
      <c r="I47" s="16">
        <f t="shared" si="1"/>
        <v>4</v>
      </c>
    </row>
    <row r="48" spans="2:9" s="15" customFormat="1">
      <c r="B48" s="98" t="s">
        <v>25</v>
      </c>
      <c r="C48" s="27" t="s">
        <v>7</v>
      </c>
      <c r="D48" s="17">
        <v>6</v>
      </c>
      <c r="E48" s="17">
        <v>6</v>
      </c>
      <c r="F48" s="16">
        <f t="shared" si="0"/>
        <v>12</v>
      </c>
      <c r="G48" s="17">
        <v>2</v>
      </c>
      <c r="H48" s="17">
        <v>0</v>
      </c>
      <c r="I48" s="16">
        <f t="shared" si="1"/>
        <v>2</v>
      </c>
    </row>
    <row r="49" spans="2:9" s="15" customFormat="1">
      <c r="B49" s="98"/>
      <c r="C49" s="27" t="s">
        <v>8</v>
      </c>
      <c r="D49" s="17">
        <v>2</v>
      </c>
      <c r="E49" s="17">
        <v>0</v>
      </c>
      <c r="F49" s="16">
        <f t="shared" si="0"/>
        <v>2</v>
      </c>
      <c r="G49" s="17">
        <v>0</v>
      </c>
      <c r="H49" s="17">
        <v>0</v>
      </c>
      <c r="I49" s="16">
        <f t="shared" si="1"/>
        <v>0</v>
      </c>
    </row>
    <row r="50" spans="2:9" s="15" customFormat="1">
      <c r="B50" s="98"/>
      <c r="C50" s="27" t="s">
        <v>53</v>
      </c>
      <c r="D50" s="17">
        <v>3</v>
      </c>
      <c r="E50" s="17">
        <v>0</v>
      </c>
      <c r="F50" s="16">
        <f t="shared" si="0"/>
        <v>3</v>
      </c>
      <c r="G50" s="17">
        <v>0</v>
      </c>
      <c r="H50" s="17">
        <v>0</v>
      </c>
      <c r="I50" s="16">
        <f t="shared" si="1"/>
        <v>0</v>
      </c>
    </row>
    <row r="51" spans="2:9" s="15" customFormat="1">
      <c r="B51" s="98"/>
      <c r="C51" s="27" t="s">
        <v>10</v>
      </c>
      <c r="D51" s="17">
        <v>1</v>
      </c>
      <c r="E51" s="17">
        <v>2</v>
      </c>
      <c r="F51" s="16">
        <f t="shared" si="0"/>
        <v>3</v>
      </c>
      <c r="G51" s="17">
        <v>0</v>
      </c>
      <c r="H51" s="17">
        <v>1</v>
      </c>
      <c r="I51" s="16">
        <f t="shared" si="1"/>
        <v>1</v>
      </c>
    </row>
    <row r="52" spans="2:9" s="15" customFormat="1">
      <c r="B52" s="98"/>
      <c r="C52" s="27" t="s">
        <v>11</v>
      </c>
      <c r="D52" s="17">
        <v>4</v>
      </c>
      <c r="E52" s="17">
        <v>2</v>
      </c>
      <c r="F52" s="16">
        <f t="shared" si="0"/>
        <v>6</v>
      </c>
      <c r="G52" s="17">
        <v>0</v>
      </c>
      <c r="H52" s="17">
        <v>0</v>
      </c>
      <c r="I52" s="16">
        <f t="shared" si="1"/>
        <v>0</v>
      </c>
    </row>
    <row r="53" spans="2:9" s="15" customFormat="1">
      <c r="B53" s="17" t="s">
        <v>24</v>
      </c>
      <c r="C53" s="27" t="s">
        <v>11</v>
      </c>
      <c r="D53" s="17">
        <v>1</v>
      </c>
      <c r="E53" s="17">
        <v>0</v>
      </c>
      <c r="F53" s="16">
        <f t="shared" si="0"/>
        <v>1</v>
      </c>
      <c r="G53" s="17">
        <v>2</v>
      </c>
      <c r="H53" s="17">
        <v>0</v>
      </c>
      <c r="I53" s="16">
        <f t="shared" si="1"/>
        <v>2</v>
      </c>
    </row>
    <row r="54" spans="2:9" s="15" customFormat="1">
      <c r="B54" s="98" t="s">
        <v>26</v>
      </c>
      <c r="C54" s="27" t="s">
        <v>7</v>
      </c>
      <c r="D54" s="17">
        <v>3</v>
      </c>
      <c r="E54" s="17">
        <v>6</v>
      </c>
      <c r="F54" s="16">
        <f t="shared" si="0"/>
        <v>9</v>
      </c>
      <c r="G54" s="17">
        <v>1</v>
      </c>
      <c r="H54" s="17">
        <v>5</v>
      </c>
      <c r="I54" s="16">
        <f t="shared" si="1"/>
        <v>6</v>
      </c>
    </row>
    <row r="55" spans="2:9" s="15" customFormat="1">
      <c r="B55" s="98"/>
      <c r="C55" s="27" t="s">
        <v>8</v>
      </c>
      <c r="D55" s="17">
        <v>4</v>
      </c>
      <c r="E55" s="17">
        <v>9</v>
      </c>
      <c r="F55" s="16">
        <f t="shared" si="0"/>
        <v>13</v>
      </c>
      <c r="G55" s="17">
        <v>1</v>
      </c>
      <c r="H55" s="17">
        <v>2</v>
      </c>
      <c r="I55" s="16">
        <f t="shared" si="1"/>
        <v>3</v>
      </c>
    </row>
    <row r="56" spans="2:9" s="15" customFormat="1">
      <c r="B56" s="98"/>
      <c r="C56" s="27" t="s">
        <v>53</v>
      </c>
      <c r="D56" s="17">
        <v>4</v>
      </c>
      <c r="E56" s="17">
        <v>1</v>
      </c>
      <c r="F56" s="16">
        <f t="shared" si="0"/>
        <v>5</v>
      </c>
      <c r="G56" s="17">
        <v>0</v>
      </c>
      <c r="H56" s="17">
        <v>0</v>
      </c>
      <c r="I56" s="16">
        <f t="shared" si="1"/>
        <v>0</v>
      </c>
    </row>
    <row r="57" spans="2:9" s="15" customFormat="1">
      <c r="B57" s="98"/>
      <c r="C57" s="27" t="s">
        <v>10</v>
      </c>
      <c r="D57" s="17">
        <v>4</v>
      </c>
      <c r="E57" s="17">
        <v>5</v>
      </c>
      <c r="F57" s="16">
        <f t="shared" si="0"/>
        <v>9</v>
      </c>
      <c r="G57" s="17">
        <v>4</v>
      </c>
      <c r="H57" s="17">
        <v>4</v>
      </c>
      <c r="I57" s="16">
        <f t="shared" si="1"/>
        <v>8</v>
      </c>
    </row>
    <row r="58" spans="2:9" s="15" customFormat="1">
      <c r="B58" s="98"/>
      <c r="C58" s="27" t="s">
        <v>11</v>
      </c>
      <c r="D58" s="17">
        <v>8</v>
      </c>
      <c r="E58" s="17">
        <v>6</v>
      </c>
      <c r="F58" s="16">
        <f t="shared" si="0"/>
        <v>14</v>
      </c>
      <c r="G58" s="17">
        <v>3</v>
      </c>
      <c r="H58" s="17">
        <v>5</v>
      </c>
      <c r="I58" s="16">
        <f t="shared" si="1"/>
        <v>8</v>
      </c>
    </row>
    <row r="59" spans="2:9" s="15" customFormat="1">
      <c r="B59" s="17" t="s">
        <v>37</v>
      </c>
      <c r="C59" s="27" t="s">
        <v>10</v>
      </c>
      <c r="D59" s="17">
        <v>1</v>
      </c>
      <c r="E59" s="17">
        <v>7</v>
      </c>
      <c r="F59" s="16">
        <f t="shared" si="0"/>
        <v>8</v>
      </c>
      <c r="G59" s="17">
        <v>0</v>
      </c>
      <c r="H59" s="17">
        <v>0</v>
      </c>
      <c r="I59" s="16">
        <f t="shared" si="1"/>
        <v>0</v>
      </c>
    </row>
    <row r="60" spans="2:9" s="15" customFormat="1">
      <c r="B60" s="98" t="s">
        <v>31</v>
      </c>
      <c r="C60" s="27" t="s">
        <v>7</v>
      </c>
      <c r="D60" s="17">
        <v>4</v>
      </c>
      <c r="E60" s="17">
        <v>9</v>
      </c>
      <c r="F60" s="16">
        <f t="shared" si="0"/>
        <v>13</v>
      </c>
      <c r="G60" s="17">
        <v>3</v>
      </c>
      <c r="H60" s="17">
        <v>3</v>
      </c>
      <c r="I60" s="16">
        <f t="shared" si="1"/>
        <v>6</v>
      </c>
    </row>
    <row r="61" spans="2:9" s="15" customFormat="1">
      <c r="B61" s="98"/>
      <c r="C61" s="27" t="s">
        <v>8</v>
      </c>
      <c r="D61" s="17">
        <v>0</v>
      </c>
      <c r="E61" s="17">
        <v>3</v>
      </c>
      <c r="F61" s="16">
        <f t="shared" si="0"/>
        <v>3</v>
      </c>
      <c r="G61" s="17">
        <v>1</v>
      </c>
      <c r="H61" s="17">
        <v>1</v>
      </c>
      <c r="I61" s="16">
        <f t="shared" si="1"/>
        <v>2</v>
      </c>
    </row>
    <row r="62" spans="2:9" s="15" customFormat="1">
      <c r="B62" s="98"/>
      <c r="C62" s="27" t="s">
        <v>53</v>
      </c>
      <c r="D62" s="17">
        <v>1</v>
      </c>
      <c r="E62" s="17">
        <v>1</v>
      </c>
      <c r="F62" s="16">
        <f t="shared" si="0"/>
        <v>2</v>
      </c>
      <c r="G62" s="17">
        <v>0</v>
      </c>
      <c r="H62" s="17">
        <v>0</v>
      </c>
      <c r="I62" s="16">
        <f t="shared" si="1"/>
        <v>0</v>
      </c>
    </row>
    <row r="63" spans="2:9" s="15" customFormat="1">
      <c r="B63" s="98"/>
      <c r="C63" s="27" t="s">
        <v>10</v>
      </c>
      <c r="D63" s="17">
        <v>3</v>
      </c>
      <c r="E63" s="17">
        <v>8</v>
      </c>
      <c r="F63" s="16">
        <f t="shared" si="0"/>
        <v>11</v>
      </c>
      <c r="G63" s="17">
        <v>0</v>
      </c>
      <c r="H63" s="17">
        <v>1</v>
      </c>
      <c r="I63" s="16">
        <f t="shared" si="1"/>
        <v>1</v>
      </c>
    </row>
    <row r="64" spans="2:9" s="15" customFormat="1">
      <c r="B64" s="98"/>
      <c r="C64" s="27" t="s">
        <v>11</v>
      </c>
      <c r="D64" s="17">
        <v>1</v>
      </c>
      <c r="E64" s="17">
        <v>1</v>
      </c>
      <c r="F64" s="16">
        <f t="shared" si="0"/>
        <v>2</v>
      </c>
      <c r="G64" s="17">
        <v>0</v>
      </c>
      <c r="H64" s="17">
        <v>0</v>
      </c>
      <c r="I64" s="16">
        <f t="shared" si="1"/>
        <v>0</v>
      </c>
    </row>
    <row r="65" spans="2:9" s="15" customFormat="1">
      <c r="B65" s="17" t="s">
        <v>40</v>
      </c>
      <c r="C65" s="27" t="s">
        <v>7</v>
      </c>
      <c r="D65" s="17">
        <v>1</v>
      </c>
      <c r="E65" s="17">
        <v>0</v>
      </c>
      <c r="F65" s="16">
        <f t="shared" si="0"/>
        <v>1</v>
      </c>
      <c r="G65" s="17">
        <v>0</v>
      </c>
      <c r="H65" s="17">
        <v>1</v>
      </c>
      <c r="I65" s="16">
        <f t="shared" si="1"/>
        <v>1</v>
      </c>
    </row>
    <row r="66" spans="2:9" s="15" customFormat="1">
      <c r="B66" s="17" t="s">
        <v>39</v>
      </c>
      <c r="C66" s="27" t="s">
        <v>7</v>
      </c>
      <c r="D66" s="17">
        <v>2</v>
      </c>
      <c r="E66" s="17">
        <v>1</v>
      </c>
      <c r="F66" s="16">
        <f t="shared" si="0"/>
        <v>3</v>
      </c>
      <c r="G66" s="17">
        <v>0</v>
      </c>
      <c r="H66" s="17">
        <v>0</v>
      </c>
      <c r="I66" s="16">
        <f t="shared" si="1"/>
        <v>0</v>
      </c>
    </row>
    <row r="67" spans="2:9" s="15" customFormat="1">
      <c r="B67" s="17" t="s">
        <v>38</v>
      </c>
      <c r="C67" s="27" t="s">
        <v>7</v>
      </c>
      <c r="D67" s="17">
        <v>0</v>
      </c>
      <c r="E67" s="17">
        <v>0</v>
      </c>
      <c r="F67" s="16">
        <f t="shared" si="0"/>
        <v>0</v>
      </c>
      <c r="G67" s="17">
        <v>0</v>
      </c>
      <c r="H67" s="17">
        <v>1</v>
      </c>
      <c r="I67" s="16">
        <f t="shared" si="1"/>
        <v>1</v>
      </c>
    </row>
    <row r="68" spans="2:9" s="15" customFormat="1">
      <c r="B68" s="17" t="s">
        <v>43</v>
      </c>
      <c r="C68" s="27" t="s">
        <v>11</v>
      </c>
      <c r="D68" s="17">
        <v>0</v>
      </c>
      <c r="E68" s="17">
        <v>0</v>
      </c>
      <c r="F68" s="16">
        <f t="shared" si="0"/>
        <v>0</v>
      </c>
      <c r="G68" s="17">
        <v>0</v>
      </c>
      <c r="H68" s="17">
        <v>0</v>
      </c>
      <c r="I68" s="16">
        <f t="shared" si="1"/>
        <v>0</v>
      </c>
    </row>
    <row r="69" spans="2:9" s="15" customFormat="1">
      <c r="B69" s="17" t="s">
        <v>42</v>
      </c>
      <c r="C69" s="27" t="s">
        <v>10</v>
      </c>
      <c r="D69" s="17">
        <v>1</v>
      </c>
      <c r="E69" s="17">
        <v>2</v>
      </c>
      <c r="F69" s="16">
        <f t="shared" si="0"/>
        <v>3</v>
      </c>
      <c r="G69" s="17">
        <v>0</v>
      </c>
      <c r="H69" s="17">
        <v>0</v>
      </c>
      <c r="I69" s="16">
        <f t="shared" si="1"/>
        <v>0</v>
      </c>
    </row>
    <row r="70" spans="2:9" s="15" customFormat="1">
      <c r="B70" s="17" t="s">
        <v>89</v>
      </c>
      <c r="C70" s="27" t="s">
        <v>10</v>
      </c>
      <c r="D70" s="17">
        <v>1</v>
      </c>
      <c r="E70" s="17">
        <v>1</v>
      </c>
      <c r="F70" s="16">
        <f t="shared" si="0"/>
        <v>2</v>
      </c>
      <c r="G70" s="17">
        <v>1</v>
      </c>
      <c r="H70" s="17">
        <v>0</v>
      </c>
      <c r="I70" s="16">
        <f t="shared" si="1"/>
        <v>1</v>
      </c>
    </row>
    <row r="71" spans="2:9" s="15" customFormat="1">
      <c r="B71" s="17" t="s">
        <v>90</v>
      </c>
      <c r="C71" s="27" t="s">
        <v>10</v>
      </c>
      <c r="D71" s="17">
        <v>2</v>
      </c>
      <c r="E71" s="17">
        <v>1</v>
      </c>
      <c r="F71" s="16">
        <f t="shared" ref="F71:F80" si="2">D71+E71</f>
        <v>3</v>
      </c>
      <c r="G71" s="17">
        <v>0</v>
      </c>
      <c r="H71" s="17">
        <v>0</v>
      </c>
      <c r="I71" s="16">
        <f t="shared" ref="I71:I80" si="3">G71+H71</f>
        <v>0</v>
      </c>
    </row>
    <row r="72" spans="2:9" s="15" customFormat="1">
      <c r="B72" s="17" t="s">
        <v>91</v>
      </c>
      <c r="C72" s="27" t="s">
        <v>10</v>
      </c>
      <c r="D72" s="17">
        <v>0</v>
      </c>
      <c r="E72" s="17">
        <v>0</v>
      </c>
      <c r="F72" s="16">
        <f t="shared" si="2"/>
        <v>0</v>
      </c>
      <c r="G72" s="17">
        <v>0</v>
      </c>
      <c r="H72" s="17">
        <v>3</v>
      </c>
      <c r="I72" s="16">
        <f t="shared" si="3"/>
        <v>3</v>
      </c>
    </row>
    <row r="73" spans="2:9" s="15" customFormat="1">
      <c r="B73" s="17" t="s">
        <v>92</v>
      </c>
      <c r="C73" s="27" t="s">
        <v>7</v>
      </c>
      <c r="D73" s="17">
        <v>3</v>
      </c>
      <c r="E73" s="17">
        <v>0</v>
      </c>
      <c r="F73" s="16">
        <f t="shared" si="2"/>
        <v>3</v>
      </c>
      <c r="G73" s="17">
        <v>0</v>
      </c>
      <c r="H73" s="17">
        <v>0</v>
      </c>
      <c r="I73" s="16">
        <f t="shared" si="3"/>
        <v>0</v>
      </c>
    </row>
    <row r="74" spans="2:9" s="15" customFormat="1">
      <c r="B74" s="17" t="s">
        <v>79</v>
      </c>
      <c r="C74" s="27" t="s">
        <v>8</v>
      </c>
      <c r="D74" s="17">
        <v>0</v>
      </c>
      <c r="E74" s="17">
        <v>0</v>
      </c>
      <c r="F74" s="16">
        <f t="shared" si="2"/>
        <v>0</v>
      </c>
      <c r="G74" s="17">
        <v>0</v>
      </c>
      <c r="H74" s="17">
        <v>0</v>
      </c>
      <c r="I74" s="16">
        <f t="shared" si="3"/>
        <v>0</v>
      </c>
    </row>
    <row r="75" spans="2:9" s="15" customFormat="1">
      <c r="B75" s="99" t="s">
        <v>67</v>
      </c>
      <c r="C75" s="30" t="s">
        <v>7</v>
      </c>
      <c r="D75" s="16">
        <f>D6+D10+D14+D18+D22+D26+D30+D33+D38+D43+D45+D48+D54+D60+D65+D66+D67+D73</f>
        <v>49</v>
      </c>
      <c r="E75" s="16">
        <f>E6+E10+E14+E18+E22+E26+E30+E33+E38+E43+E45+E48+E54+E60+E65+E66+E67+E73</f>
        <v>42</v>
      </c>
      <c r="F75" s="16">
        <f t="shared" si="2"/>
        <v>91</v>
      </c>
      <c r="G75" s="16">
        <f>G6+G10+G14+G18+G22+G26+G30+G33+G38+G43+G45+G48+G54+G60+G65+G66+G67+G73</f>
        <v>26</v>
      </c>
      <c r="H75" s="16">
        <f>H6+H10+H14+H18+H22+H26+H30+H33+H38+H43+H45+H48+H54+H60+H65+H66+H67+H73</f>
        <v>18</v>
      </c>
      <c r="I75" s="16">
        <f t="shared" si="3"/>
        <v>44</v>
      </c>
    </row>
    <row r="76" spans="2:9" s="15" customFormat="1">
      <c r="B76" s="99"/>
      <c r="C76" s="30" t="s">
        <v>8</v>
      </c>
      <c r="D76" s="16">
        <f>D7+D11+D15+D19+D23+D27+D31+D34+D39+D44+D46+D49+D55+D61+D74</f>
        <v>33</v>
      </c>
      <c r="E76" s="16">
        <f>E7+E11+E15+E19+E23+E27+E31+E34+E39+E44+E46+E49+E55+E61+E74</f>
        <v>29</v>
      </c>
      <c r="F76" s="16">
        <f t="shared" si="2"/>
        <v>62</v>
      </c>
      <c r="G76" s="16">
        <f>G7+G11+G15+G19+G23+G27+G31+G34+G39+G44+G46+G49+G55+G61+G74</f>
        <v>17</v>
      </c>
      <c r="H76" s="16">
        <f>H7+H11+H15+H19+H23+H27+H31+H34+H39+H44+H46+H49+H55+H61+H74</f>
        <v>12</v>
      </c>
      <c r="I76" s="16">
        <f t="shared" si="3"/>
        <v>29</v>
      </c>
    </row>
    <row r="77" spans="2:9" s="15" customFormat="1">
      <c r="B77" s="99"/>
      <c r="C77" s="30" t="s">
        <v>10</v>
      </c>
      <c r="D77" s="16">
        <f>D8+D12+D16+D20+D24+D28+D32+D35+D41+D47+D51+D57+D59+D63+D69+D70+D71+D72</f>
        <v>49</v>
      </c>
      <c r="E77" s="16">
        <f>E8+E12+E16+E20+E24+E28+E32+E35+E41+E47+E51+E57+E59+E63+E69+E70+E71+E72</f>
        <v>46</v>
      </c>
      <c r="F77" s="16">
        <f t="shared" si="2"/>
        <v>95</v>
      </c>
      <c r="G77" s="16">
        <f t="shared" ref="G77:H77" si="4">G8+G12+G16+G20+G24+G28+G32+G35+G41+G47+G51+G57+G59+G63+G69+G70+G71+G72</f>
        <v>9</v>
      </c>
      <c r="H77" s="16">
        <f t="shared" si="4"/>
        <v>18</v>
      </c>
      <c r="I77" s="16">
        <f t="shared" si="3"/>
        <v>27</v>
      </c>
    </row>
    <row r="78" spans="2:9" s="15" customFormat="1">
      <c r="B78" s="99"/>
      <c r="C78" s="30" t="s">
        <v>11</v>
      </c>
      <c r="D78" s="16">
        <f>D9+D13+D17+D21+D25+D29+D36+D37+D42+D52+D53+D58+D64+D68</f>
        <v>29</v>
      </c>
      <c r="E78" s="16">
        <f>E9+E13+E17+E21+E25+E29+E36+E37+E42+E52+E53+E58+E64+E68</f>
        <v>14</v>
      </c>
      <c r="F78" s="16">
        <f t="shared" si="2"/>
        <v>43</v>
      </c>
      <c r="G78" s="16">
        <f>G9+G13+G17+G21+G25+G29+G36+G37+G42+G52+G53+G58+G64+G68</f>
        <v>10</v>
      </c>
      <c r="H78" s="16">
        <f>H9+H13+H17+H21+H25+H29+H36+H37+H42+H52+H53+H58+H64+H68</f>
        <v>10</v>
      </c>
      <c r="I78" s="16">
        <f t="shared" si="3"/>
        <v>20</v>
      </c>
    </row>
    <row r="79" spans="2:9" s="15" customFormat="1">
      <c r="B79" s="99"/>
      <c r="C79" s="30" t="s">
        <v>44</v>
      </c>
      <c r="D79" s="16">
        <f>D40+D50+D56+D62</f>
        <v>10</v>
      </c>
      <c r="E79" s="16">
        <f>E40+E50+E56+E62</f>
        <v>3</v>
      </c>
      <c r="F79" s="16">
        <f t="shared" si="2"/>
        <v>13</v>
      </c>
      <c r="G79" s="16">
        <f>G40+G50+G56+G62</f>
        <v>1</v>
      </c>
      <c r="H79" s="16">
        <f>H40+H50+H56+H62</f>
        <v>0</v>
      </c>
      <c r="I79" s="16">
        <f t="shared" si="3"/>
        <v>1</v>
      </c>
    </row>
    <row r="80" spans="2:9" s="15" customFormat="1">
      <c r="B80" s="99" t="s">
        <v>45</v>
      </c>
      <c r="C80" s="99"/>
      <c r="D80" s="16">
        <f>SUM(D75:D79)</f>
        <v>170</v>
      </c>
      <c r="E80" s="16">
        <f>SUM(E75:E79)</f>
        <v>134</v>
      </c>
      <c r="F80" s="16">
        <f t="shared" si="2"/>
        <v>304</v>
      </c>
      <c r="G80" s="16">
        <f>SUM(G75:G79)</f>
        <v>63</v>
      </c>
      <c r="H80" s="16">
        <f>SUM(H75:H79)</f>
        <v>58</v>
      </c>
      <c r="I80" s="16">
        <f t="shared" si="3"/>
        <v>121</v>
      </c>
    </row>
    <row r="86" spans="2:11">
      <c r="B86" s="100" t="s">
        <v>429</v>
      </c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99" t="s">
        <v>430</v>
      </c>
      <c r="C87" s="99" t="s">
        <v>431</v>
      </c>
      <c r="D87" s="99"/>
      <c r="E87" s="99"/>
      <c r="F87" s="99" t="s">
        <v>432</v>
      </c>
      <c r="G87" s="99"/>
      <c r="H87" s="99"/>
      <c r="I87" s="99" t="s">
        <v>85</v>
      </c>
      <c r="J87" s="99"/>
      <c r="K87" s="99"/>
    </row>
    <row r="88" spans="2:11" ht="55.5">
      <c r="B88" s="99"/>
      <c r="C88" s="16" t="s">
        <v>380</v>
      </c>
      <c r="D88" s="16" t="s">
        <v>381</v>
      </c>
      <c r="E88" s="16" t="s">
        <v>67</v>
      </c>
      <c r="F88" s="16" t="s">
        <v>380</v>
      </c>
      <c r="G88" s="16" t="s">
        <v>381</v>
      </c>
      <c r="H88" s="16" t="s">
        <v>67</v>
      </c>
      <c r="I88" s="16" t="s">
        <v>380</v>
      </c>
      <c r="J88" s="16" t="s">
        <v>381</v>
      </c>
      <c r="K88" s="16" t="s">
        <v>67</v>
      </c>
    </row>
    <row r="89" spans="2:11">
      <c r="B89" s="17" t="s">
        <v>167</v>
      </c>
      <c r="C89" s="17">
        <v>0</v>
      </c>
      <c r="D89" s="17">
        <v>0</v>
      </c>
      <c r="E89" s="16">
        <f>C89+D89</f>
        <v>0</v>
      </c>
      <c r="F89" s="17">
        <v>3</v>
      </c>
      <c r="G89" s="17">
        <v>0</v>
      </c>
      <c r="H89" s="16">
        <f>F89+G89</f>
        <v>3</v>
      </c>
      <c r="I89" s="17">
        <v>8</v>
      </c>
      <c r="J89" s="17">
        <v>2</v>
      </c>
      <c r="K89" s="16">
        <f>I89+J89</f>
        <v>10</v>
      </c>
    </row>
    <row r="90" spans="2:11">
      <c r="B90" s="17" t="s">
        <v>433</v>
      </c>
      <c r="C90" s="17">
        <v>1</v>
      </c>
      <c r="D90" s="17">
        <v>0</v>
      </c>
      <c r="E90" s="16">
        <f t="shared" ref="E90:E95" si="5">C90+D90</f>
        <v>1</v>
      </c>
      <c r="F90" s="17">
        <v>8</v>
      </c>
      <c r="G90" s="17">
        <v>6</v>
      </c>
      <c r="H90" s="16">
        <f t="shared" ref="H90:H95" si="6">F90+G90</f>
        <v>14</v>
      </c>
      <c r="I90" s="17">
        <v>47</v>
      </c>
      <c r="J90" s="17">
        <v>14</v>
      </c>
      <c r="K90" s="16">
        <f t="shared" ref="K90:K95" si="7">I90+J90</f>
        <v>61</v>
      </c>
    </row>
    <row r="91" spans="2:11">
      <c r="B91" s="17" t="s">
        <v>434</v>
      </c>
      <c r="C91" s="17">
        <v>0</v>
      </c>
      <c r="D91" s="17">
        <v>0</v>
      </c>
      <c r="E91" s="16">
        <f t="shared" si="5"/>
        <v>0</v>
      </c>
      <c r="F91" s="17">
        <v>3</v>
      </c>
      <c r="G91" s="17">
        <v>0</v>
      </c>
      <c r="H91" s="16">
        <f t="shared" si="6"/>
        <v>3</v>
      </c>
      <c r="I91" s="17">
        <v>23</v>
      </c>
      <c r="J91" s="17">
        <v>0</v>
      </c>
      <c r="K91" s="16">
        <f t="shared" si="7"/>
        <v>23</v>
      </c>
    </row>
    <row r="92" spans="2:11">
      <c r="B92" s="17" t="s">
        <v>435</v>
      </c>
      <c r="C92" s="17">
        <v>0</v>
      </c>
      <c r="D92" s="17">
        <v>0</v>
      </c>
      <c r="E92" s="16">
        <f t="shared" si="5"/>
        <v>0</v>
      </c>
      <c r="F92" s="17">
        <v>19</v>
      </c>
      <c r="G92" s="17">
        <v>0</v>
      </c>
      <c r="H92" s="16">
        <f t="shared" si="6"/>
        <v>19</v>
      </c>
      <c r="I92" s="17">
        <v>9</v>
      </c>
      <c r="J92" s="17">
        <v>6</v>
      </c>
      <c r="K92" s="16">
        <f t="shared" si="7"/>
        <v>15</v>
      </c>
    </row>
    <row r="93" spans="2:11">
      <c r="B93" s="17" t="s">
        <v>436</v>
      </c>
      <c r="C93" s="17">
        <v>0</v>
      </c>
      <c r="D93" s="17">
        <v>0</v>
      </c>
      <c r="E93" s="16">
        <f t="shared" si="5"/>
        <v>0</v>
      </c>
      <c r="F93" s="17">
        <v>6</v>
      </c>
      <c r="G93" s="17">
        <v>0</v>
      </c>
      <c r="H93" s="16">
        <f t="shared" si="6"/>
        <v>6</v>
      </c>
      <c r="I93" s="17">
        <v>4</v>
      </c>
      <c r="J93" s="17">
        <v>0</v>
      </c>
      <c r="K93" s="16">
        <f t="shared" si="7"/>
        <v>4</v>
      </c>
    </row>
    <row r="94" spans="2:11">
      <c r="B94" s="17" t="s">
        <v>437</v>
      </c>
      <c r="C94" s="17">
        <v>2</v>
      </c>
      <c r="D94" s="17">
        <v>0</v>
      </c>
      <c r="E94" s="16">
        <f t="shared" si="5"/>
        <v>2</v>
      </c>
      <c r="F94" s="17">
        <v>19</v>
      </c>
      <c r="G94" s="17">
        <v>8</v>
      </c>
      <c r="H94" s="16">
        <f t="shared" si="6"/>
        <v>27</v>
      </c>
      <c r="I94" s="17">
        <v>35</v>
      </c>
      <c r="J94" s="17">
        <v>4</v>
      </c>
      <c r="K94" s="16">
        <f t="shared" si="7"/>
        <v>39</v>
      </c>
    </row>
    <row r="95" spans="2:11">
      <c r="B95" s="16" t="s">
        <v>67</v>
      </c>
      <c r="C95" s="16">
        <f>SUM(C89:C94)</f>
        <v>3</v>
      </c>
      <c r="D95" s="16">
        <f>SUM(D89:D94)</f>
        <v>0</v>
      </c>
      <c r="E95" s="16">
        <f t="shared" si="5"/>
        <v>3</v>
      </c>
      <c r="F95" s="16">
        <f>SUM(F89:F94)</f>
        <v>58</v>
      </c>
      <c r="G95" s="16">
        <f>SUM(G89:G94)</f>
        <v>14</v>
      </c>
      <c r="H95" s="16">
        <f t="shared" si="6"/>
        <v>72</v>
      </c>
      <c r="I95" s="16">
        <f>SUM(I89:I94)</f>
        <v>126</v>
      </c>
      <c r="J95" s="16">
        <f>SUM(J89:J94)</f>
        <v>26</v>
      </c>
      <c r="K95" s="16">
        <f t="shared" si="7"/>
        <v>152</v>
      </c>
    </row>
    <row r="96" spans="2:11">
      <c r="B96" s="34"/>
      <c r="C96" s="35"/>
      <c r="D96" s="35"/>
      <c r="E96" s="35"/>
      <c r="F96" s="35"/>
      <c r="G96" s="35"/>
      <c r="H96" s="35"/>
      <c r="I96" s="35"/>
      <c r="J96" s="35"/>
      <c r="K96" s="35"/>
    </row>
    <row r="97" spans="2:11">
      <c r="B97" s="36"/>
      <c r="C97" s="14"/>
    </row>
    <row r="98" spans="2:11">
      <c r="B98" s="36"/>
      <c r="C98" s="14"/>
    </row>
    <row r="99" spans="2:11">
      <c r="B99" s="36"/>
      <c r="C99" s="14"/>
    </row>
    <row r="100" spans="2:11">
      <c r="B100" s="100" t="s">
        <v>438</v>
      </c>
      <c r="C100" s="100"/>
      <c r="D100" s="100"/>
      <c r="E100" s="100"/>
      <c r="F100" s="15"/>
      <c r="G100" s="15"/>
      <c r="H100" s="15"/>
      <c r="I100" s="15"/>
      <c r="J100" s="15"/>
      <c r="K100" s="15"/>
    </row>
    <row r="101" spans="2:11" ht="55.5">
      <c r="B101" s="16" t="s">
        <v>430</v>
      </c>
      <c r="C101" s="16" t="s">
        <v>380</v>
      </c>
      <c r="D101" s="16" t="s">
        <v>381</v>
      </c>
      <c r="E101" s="16" t="s">
        <v>45</v>
      </c>
      <c r="F101" s="15"/>
      <c r="G101" s="15"/>
      <c r="H101" s="15"/>
      <c r="I101" s="15"/>
      <c r="J101" s="15"/>
      <c r="K101" s="15"/>
    </row>
    <row r="102" spans="2:11">
      <c r="B102" s="17" t="s">
        <v>167</v>
      </c>
      <c r="C102" s="17">
        <v>150</v>
      </c>
      <c r="D102" s="17">
        <v>330</v>
      </c>
      <c r="E102" s="16">
        <f>C102+D102</f>
        <v>480</v>
      </c>
      <c r="F102" s="15"/>
      <c r="G102" s="15"/>
      <c r="H102" s="15"/>
      <c r="I102" s="15"/>
      <c r="J102" s="15"/>
      <c r="K102" s="15"/>
    </row>
    <row r="103" spans="2:11">
      <c r="B103" s="17" t="s">
        <v>168</v>
      </c>
      <c r="C103" s="17">
        <v>39</v>
      </c>
      <c r="D103" s="17">
        <v>113</v>
      </c>
      <c r="E103" s="16">
        <f t="shared" ref="E103:E106" si="8">C103+D103</f>
        <v>152</v>
      </c>
      <c r="F103" s="15"/>
      <c r="G103" s="15"/>
      <c r="H103" s="15"/>
      <c r="I103" s="15"/>
      <c r="J103" s="15"/>
      <c r="K103" s="15"/>
    </row>
    <row r="104" spans="2:11">
      <c r="B104" s="17" t="s">
        <v>185</v>
      </c>
      <c r="C104" s="17">
        <v>96</v>
      </c>
      <c r="D104" s="17">
        <v>185</v>
      </c>
      <c r="E104" s="16">
        <f t="shared" si="8"/>
        <v>281</v>
      </c>
      <c r="F104" s="15"/>
      <c r="G104" s="15"/>
      <c r="H104" s="15"/>
      <c r="I104" s="15"/>
      <c r="J104" s="15"/>
      <c r="K104" s="15"/>
    </row>
    <row r="105" spans="2:11">
      <c r="B105" s="17" t="s">
        <v>433</v>
      </c>
      <c r="C105" s="17">
        <v>56</v>
      </c>
      <c r="D105" s="17">
        <v>279</v>
      </c>
      <c r="E105" s="16">
        <f t="shared" si="8"/>
        <v>335</v>
      </c>
      <c r="F105" s="15"/>
      <c r="G105" s="15"/>
      <c r="H105" s="15"/>
      <c r="I105" s="15"/>
      <c r="J105" s="15"/>
      <c r="K105" s="15"/>
    </row>
    <row r="106" spans="2:11">
      <c r="B106" s="17" t="s">
        <v>439</v>
      </c>
      <c r="C106" s="17">
        <v>152</v>
      </c>
      <c r="D106" s="17">
        <v>720</v>
      </c>
      <c r="E106" s="16">
        <f t="shared" si="8"/>
        <v>872</v>
      </c>
      <c r="F106" s="15"/>
      <c r="G106" s="15"/>
      <c r="H106" s="15"/>
      <c r="I106" s="15"/>
      <c r="J106" s="15"/>
      <c r="K106" s="15"/>
    </row>
    <row r="107" spans="2:11">
      <c r="B107" s="16" t="s">
        <v>45</v>
      </c>
      <c r="C107" s="16">
        <f>SUM(C102:C106)</f>
        <v>493</v>
      </c>
      <c r="D107" s="16">
        <f>SUM(D102:D106)</f>
        <v>1627</v>
      </c>
      <c r="E107" s="16">
        <v>2120</v>
      </c>
      <c r="F107" s="15"/>
      <c r="G107" s="15"/>
      <c r="H107" s="15"/>
      <c r="I107" s="15"/>
      <c r="J107" s="15"/>
      <c r="K107" s="15"/>
    </row>
    <row r="108" spans="2:11">
      <c r="B108" s="36"/>
      <c r="C108" s="14"/>
    </row>
    <row r="109" spans="2:11">
      <c r="B109" s="36"/>
      <c r="C109" s="14"/>
    </row>
  </sheetData>
  <autoFilter ref="B3:I80">
    <filterColumn colId="2" showButton="0"/>
    <filterColumn colId="3" showButton="0"/>
    <filterColumn colId="5" showButton="0"/>
    <filterColumn colId="6" showButton="0"/>
  </autoFilter>
  <mergeCells count="27">
    <mergeCell ref="B45:B47"/>
    <mergeCell ref="B48:B52"/>
    <mergeCell ref="B80:C80"/>
    <mergeCell ref="B54:B58"/>
    <mergeCell ref="B60:B64"/>
    <mergeCell ref="B75:B79"/>
    <mergeCell ref="B100:E100"/>
    <mergeCell ref="B2:I2"/>
    <mergeCell ref="D3:F4"/>
    <mergeCell ref="G3:I4"/>
    <mergeCell ref="B3:B5"/>
    <mergeCell ref="C3:C5"/>
    <mergeCell ref="B6:B9"/>
    <mergeCell ref="B10:B13"/>
    <mergeCell ref="B14:B17"/>
    <mergeCell ref="B18:B21"/>
    <mergeCell ref="B22:B25"/>
    <mergeCell ref="B26:B29"/>
    <mergeCell ref="B30:B32"/>
    <mergeCell ref="B33:B36"/>
    <mergeCell ref="B38:B42"/>
    <mergeCell ref="B43:B44"/>
    <mergeCell ref="B86:K86"/>
    <mergeCell ref="B87:B88"/>
    <mergeCell ref="C87:E87"/>
    <mergeCell ref="F87:H87"/>
    <mergeCell ref="I87:K87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rightToLeft="1" topLeftCell="A55" workbookViewId="0">
      <selection activeCell="A2" sqref="A2:S89"/>
    </sheetView>
  </sheetViews>
  <sheetFormatPr defaultColWidth="9" defaultRowHeight="27.75"/>
  <cols>
    <col min="1" max="1" width="16.140625" style="14" customWidth="1"/>
    <col min="2" max="2" width="9" style="14"/>
    <col min="3" max="16" width="8.42578125" style="14" customWidth="1"/>
    <col min="17" max="16384" width="9" style="14"/>
  </cols>
  <sheetData>
    <row r="1" spans="1:19" s="15" customFormat="1">
      <c r="A1" s="100" t="s">
        <v>215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15" customFormat="1">
      <c r="A2" s="99" t="s">
        <v>129</v>
      </c>
      <c r="B2" s="99" t="s">
        <v>333</v>
      </c>
      <c r="C2" s="99" t="s">
        <v>216</v>
      </c>
      <c r="D2" s="99"/>
      <c r="E2" s="99" t="s">
        <v>217</v>
      </c>
      <c r="F2" s="99"/>
      <c r="G2" s="99" t="s">
        <v>218</v>
      </c>
      <c r="H2" s="99"/>
      <c r="I2" s="99" t="s">
        <v>219</v>
      </c>
      <c r="J2" s="99"/>
      <c r="K2" s="99" t="s">
        <v>220</v>
      </c>
      <c r="L2" s="99"/>
      <c r="M2" s="99" t="s">
        <v>221</v>
      </c>
      <c r="N2" s="99"/>
      <c r="O2" s="99" t="s">
        <v>222</v>
      </c>
      <c r="P2" s="99"/>
      <c r="Q2" s="99" t="s">
        <v>445</v>
      </c>
      <c r="R2" s="99"/>
      <c r="S2" s="99"/>
    </row>
    <row r="3" spans="1:19" s="15" customFormat="1">
      <c r="A3" s="99"/>
      <c r="B3" s="99"/>
      <c r="C3" s="16" t="s">
        <v>3</v>
      </c>
      <c r="D3" s="16" t="s">
        <v>4</v>
      </c>
      <c r="E3" s="16" t="s">
        <v>3</v>
      </c>
      <c r="F3" s="16" t="s">
        <v>4</v>
      </c>
      <c r="G3" s="16" t="s">
        <v>3</v>
      </c>
      <c r="H3" s="16" t="s">
        <v>4</v>
      </c>
      <c r="I3" s="16" t="s">
        <v>3</v>
      </c>
      <c r="J3" s="16" t="s">
        <v>4</v>
      </c>
      <c r="K3" s="16" t="s">
        <v>3</v>
      </c>
      <c r="L3" s="16" t="s">
        <v>4</v>
      </c>
      <c r="M3" s="16" t="s">
        <v>3</v>
      </c>
      <c r="N3" s="16" t="s">
        <v>4</v>
      </c>
      <c r="O3" s="16" t="s">
        <v>3</v>
      </c>
      <c r="P3" s="16" t="s">
        <v>96</v>
      </c>
      <c r="Q3" s="16" t="s">
        <v>3</v>
      </c>
      <c r="R3" s="16" t="s">
        <v>96</v>
      </c>
      <c r="S3" s="16" t="s">
        <v>444</v>
      </c>
    </row>
    <row r="4" spans="1:19" s="15" customFormat="1">
      <c r="A4" s="98" t="s">
        <v>6</v>
      </c>
      <c r="B4" s="17" t="s">
        <v>7</v>
      </c>
      <c r="C4" s="17">
        <v>83</v>
      </c>
      <c r="D4" s="17">
        <v>14</v>
      </c>
      <c r="E4" s="17">
        <v>73</v>
      </c>
      <c r="F4" s="17">
        <v>12</v>
      </c>
      <c r="G4" s="17">
        <v>74</v>
      </c>
      <c r="H4" s="17">
        <v>17</v>
      </c>
      <c r="I4" s="17">
        <v>0</v>
      </c>
      <c r="J4" s="17">
        <v>0</v>
      </c>
      <c r="K4" s="17">
        <v>27</v>
      </c>
      <c r="L4" s="17">
        <v>2</v>
      </c>
      <c r="M4" s="17">
        <v>60</v>
      </c>
      <c r="N4" s="17">
        <v>30</v>
      </c>
      <c r="O4" s="17">
        <v>31</v>
      </c>
      <c r="P4" s="17">
        <v>11</v>
      </c>
      <c r="Q4" s="20">
        <f>O4+M4+K4+I4+G4+E4+C4</f>
        <v>348</v>
      </c>
      <c r="R4" s="20">
        <f>P4+N4+L4+J4+H4+F4+D4</f>
        <v>86</v>
      </c>
      <c r="S4" s="20">
        <f>SUM(Q4:R4)</f>
        <v>434</v>
      </c>
    </row>
    <row r="5" spans="1:19" s="15" customFormat="1">
      <c r="A5" s="98"/>
      <c r="B5" s="17" t="s">
        <v>8</v>
      </c>
      <c r="C5" s="17">
        <v>22</v>
      </c>
      <c r="D5" s="17">
        <v>0</v>
      </c>
      <c r="E5" s="17">
        <v>26</v>
      </c>
      <c r="F5" s="17">
        <v>4</v>
      </c>
      <c r="G5" s="17">
        <v>66</v>
      </c>
      <c r="H5" s="17">
        <v>5</v>
      </c>
      <c r="I5" s="17">
        <v>0</v>
      </c>
      <c r="J5" s="17">
        <v>0</v>
      </c>
      <c r="K5" s="17">
        <v>14</v>
      </c>
      <c r="L5" s="17">
        <v>22</v>
      </c>
      <c r="M5" s="17">
        <v>105</v>
      </c>
      <c r="N5" s="17">
        <v>26</v>
      </c>
      <c r="O5" s="17">
        <v>9</v>
      </c>
      <c r="P5" s="17">
        <v>9</v>
      </c>
      <c r="Q5" s="20">
        <f t="shared" ref="Q5:Q68" si="0">O5+M5+K5+I5+G5+E5+C5</f>
        <v>242</v>
      </c>
      <c r="R5" s="20">
        <f t="shared" ref="R5:R68" si="1">P5+N5+L5+J5+H5+F5+D5</f>
        <v>66</v>
      </c>
      <c r="S5" s="20">
        <f t="shared" ref="S5:S68" si="2">SUM(Q5:R5)</f>
        <v>308</v>
      </c>
    </row>
    <row r="6" spans="1:19" s="15" customFormat="1">
      <c r="A6" s="98"/>
      <c r="B6" s="17" t="s">
        <v>10</v>
      </c>
      <c r="C6" s="17">
        <v>34</v>
      </c>
      <c r="D6" s="17">
        <v>2</v>
      </c>
      <c r="E6" s="17">
        <v>57</v>
      </c>
      <c r="F6" s="17">
        <v>5</v>
      </c>
      <c r="G6" s="17">
        <v>68</v>
      </c>
      <c r="H6" s="17">
        <v>6</v>
      </c>
      <c r="I6" s="17">
        <v>12</v>
      </c>
      <c r="J6" s="17">
        <v>2</v>
      </c>
      <c r="K6" s="17">
        <v>0</v>
      </c>
      <c r="L6" s="17">
        <v>1</v>
      </c>
      <c r="M6" s="17">
        <v>10</v>
      </c>
      <c r="N6" s="17">
        <v>1</v>
      </c>
      <c r="O6" s="17">
        <v>14</v>
      </c>
      <c r="P6" s="17">
        <v>18</v>
      </c>
      <c r="Q6" s="20">
        <f t="shared" si="0"/>
        <v>195</v>
      </c>
      <c r="R6" s="20">
        <f t="shared" si="1"/>
        <v>35</v>
      </c>
      <c r="S6" s="20">
        <f t="shared" si="2"/>
        <v>230</v>
      </c>
    </row>
    <row r="7" spans="1:19" s="15" customFormat="1">
      <c r="A7" s="98"/>
      <c r="B7" s="17" t="s">
        <v>11</v>
      </c>
      <c r="C7" s="17">
        <v>2</v>
      </c>
      <c r="D7" s="17">
        <v>0</v>
      </c>
      <c r="E7" s="17">
        <v>13</v>
      </c>
      <c r="F7" s="17">
        <v>1</v>
      </c>
      <c r="G7" s="17">
        <v>19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7">
        <v>46</v>
      </c>
      <c r="N7" s="17">
        <v>8</v>
      </c>
      <c r="O7" s="17">
        <v>3</v>
      </c>
      <c r="P7" s="17">
        <v>1</v>
      </c>
      <c r="Q7" s="20">
        <f t="shared" si="0"/>
        <v>83</v>
      </c>
      <c r="R7" s="20">
        <f t="shared" si="1"/>
        <v>11</v>
      </c>
      <c r="S7" s="20">
        <f t="shared" si="2"/>
        <v>94</v>
      </c>
    </row>
    <row r="8" spans="1:19" s="15" customFormat="1">
      <c r="A8" s="98" t="s">
        <v>12</v>
      </c>
      <c r="B8" s="17" t="s">
        <v>7</v>
      </c>
      <c r="C8" s="17">
        <v>18</v>
      </c>
      <c r="D8" s="17">
        <v>1</v>
      </c>
      <c r="E8" s="17">
        <v>17</v>
      </c>
      <c r="F8" s="17">
        <v>4</v>
      </c>
      <c r="G8" s="17">
        <v>25</v>
      </c>
      <c r="H8" s="17">
        <v>9</v>
      </c>
      <c r="I8" s="17">
        <v>0</v>
      </c>
      <c r="J8" s="17">
        <v>0</v>
      </c>
      <c r="K8" s="17">
        <v>5</v>
      </c>
      <c r="L8" s="17">
        <v>0</v>
      </c>
      <c r="M8" s="17">
        <v>9</v>
      </c>
      <c r="N8" s="17">
        <v>2</v>
      </c>
      <c r="O8" s="17">
        <v>11</v>
      </c>
      <c r="P8" s="17">
        <v>9</v>
      </c>
      <c r="Q8" s="20">
        <f t="shared" si="0"/>
        <v>85</v>
      </c>
      <c r="R8" s="20">
        <f t="shared" si="1"/>
        <v>25</v>
      </c>
      <c r="S8" s="20">
        <f t="shared" si="2"/>
        <v>110</v>
      </c>
    </row>
    <row r="9" spans="1:19" s="15" customFormat="1">
      <c r="A9" s="98"/>
      <c r="B9" s="17" t="s">
        <v>8</v>
      </c>
      <c r="C9" s="17">
        <v>2</v>
      </c>
      <c r="D9" s="17">
        <v>0</v>
      </c>
      <c r="E9" s="17">
        <v>7</v>
      </c>
      <c r="F9" s="17">
        <v>2</v>
      </c>
      <c r="G9" s="17">
        <v>14</v>
      </c>
      <c r="H9" s="17">
        <v>2</v>
      </c>
      <c r="I9" s="17">
        <v>0</v>
      </c>
      <c r="J9" s="17">
        <v>0</v>
      </c>
      <c r="K9" s="17">
        <v>2</v>
      </c>
      <c r="L9" s="17">
        <v>0</v>
      </c>
      <c r="M9" s="17">
        <v>46</v>
      </c>
      <c r="N9" s="17">
        <v>10</v>
      </c>
      <c r="O9" s="17">
        <v>10</v>
      </c>
      <c r="P9" s="17">
        <v>4</v>
      </c>
      <c r="Q9" s="20">
        <f t="shared" si="0"/>
        <v>81</v>
      </c>
      <c r="R9" s="20">
        <f t="shared" si="1"/>
        <v>18</v>
      </c>
      <c r="S9" s="20">
        <f t="shared" si="2"/>
        <v>99</v>
      </c>
    </row>
    <row r="10" spans="1:19" s="15" customFormat="1">
      <c r="A10" s="98"/>
      <c r="B10" s="17" t="s">
        <v>10</v>
      </c>
      <c r="C10" s="17">
        <v>5</v>
      </c>
      <c r="D10" s="17">
        <v>0</v>
      </c>
      <c r="E10" s="17">
        <v>3</v>
      </c>
      <c r="F10" s="17">
        <v>0</v>
      </c>
      <c r="G10" s="17">
        <v>10</v>
      </c>
      <c r="H10" s="17">
        <v>0</v>
      </c>
      <c r="I10" s="17">
        <v>0</v>
      </c>
      <c r="J10" s="17">
        <v>0</v>
      </c>
      <c r="K10" s="17">
        <v>53</v>
      </c>
      <c r="L10" s="17">
        <v>20</v>
      </c>
      <c r="M10" s="17">
        <v>6</v>
      </c>
      <c r="N10" s="17">
        <v>1</v>
      </c>
      <c r="O10" s="17">
        <v>9</v>
      </c>
      <c r="P10" s="17">
        <v>1</v>
      </c>
      <c r="Q10" s="20">
        <f t="shared" si="0"/>
        <v>86</v>
      </c>
      <c r="R10" s="20">
        <f t="shared" si="1"/>
        <v>22</v>
      </c>
      <c r="S10" s="20">
        <f t="shared" si="2"/>
        <v>108</v>
      </c>
    </row>
    <row r="11" spans="1:19" s="15" customFormat="1">
      <c r="A11" s="98"/>
      <c r="B11" s="17" t="s">
        <v>11</v>
      </c>
      <c r="C11" s="17">
        <v>3</v>
      </c>
      <c r="D11" s="17">
        <v>0</v>
      </c>
      <c r="E11" s="17">
        <v>3</v>
      </c>
      <c r="F11" s="17">
        <v>0</v>
      </c>
      <c r="G11" s="17">
        <v>9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33</v>
      </c>
      <c r="N11" s="17">
        <v>6</v>
      </c>
      <c r="O11" s="17">
        <v>5</v>
      </c>
      <c r="P11" s="17">
        <v>0</v>
      </c>
      <c r="Q11" s="20">
        <f t="shared" si="0"/>
        <v>53</v>
      </c>
      <c r="R11" s="20">
        <f t="shared" si="1"/>
        <v>7</v>
      </c>
      <c r="S11" s="20">
        <f t="shared" si="2"/>
        <v>60</v>
      </c>
    </row>
    <row r="12" spans="1:19" s="15" customFormat="1">
      <c r="A12" s="98" t="s">
        <v>13</v>
      </c>
      <c r="B12" s="17" t="s">
        <v>7</v>
      </c>
      <c r="C12" s="17">
        <v>20</v>
      </c>
      <c r="D12" s="17">
        <v>8</v>
      </c>
      <c r="E12" s="17">
        <v>7</v>
      </c>
      <c r="F12" s="17">
        <v>1</v>
      </c>
      <c r="G12" s="17">
        <v>5</v>
      </c>
      <c r="H12" s="17">
        <v>8</v>
      </c>
      <c r="I12" s="17">
        <v>0</v>
      </c>
      <c r="J12" s="17">
        <v>0</v>
      </c>
      <c r="K12" s="17">
        <v>3</v>
      </c>
      <c r="L12" s="17">
        <v>2</v>
      </c>
      <c r="M12" s="17">
        <v>9</v>
      </c>
      <c r="N12" s="17">
        <v>11</v>
      </c>
      <c r="O12" s="17">
        <v>2</v>
      </c>
      <c r="P12" s="17">
        <v>11</v>
      </c>
      <c r="Q12" s="20">
        <f t="shared" si="0"/>
        <v>46</v>
      </c>
      <c r="R12" s="20">
        <f t="shared" si="1"/>
        <v>41</v>
      </c>
      <c r="S12" s="20">
        <f t="shared" si="2"/>
        <v>87</v>
      </c>
    </row>
    <row r="13" spans="1:19" s="15" customFormat="1">
      <c r="A13" s="98"/>
      <c r="B13" s="17" t="s">
        <v>8</v>
      </c>
      <c r="C13" s="17">
        <v>1</v>
      </c>
      <c r="D13" s="17">
        <v>0</v>
      </c>
      <c r="E13" s="17">
        <v>7</v>
      </c>
      <c r="F13" s="17">
        <v>2</v>
      </c>
      <c r="G13" s="17">
        <v>0</v>
      </c>
      <c r="H13" s="17">
        <v>7</v>
      </c>
      <c r="I13" s="17">
        <v>0</v>
      </c>
      <c r="J13" s="17">
        <v>0</v>
      </c>
      <c r="K13" s="17">
        <v>0</v>
      </c>
      <c r="L13" s="17">
        <v>0</v>
      </c>
      <c r="M13" s="17">
        <v>29</v>
      </c>
      <c r="N13" s="17">
        <v>10</v>
      </c>
      <c r="O13" s="17">
        <v>4</v>
      </c>
      <c r="P13" s="17">
        <v>11</v>
      </c>
      <c r="Q13" s="20">
        <f t="shared" si="0"/>
        <v>41</v>
      </c>
      <c r="R13" s="20">
        <f t="shared" si="1"/>
        <v>30</v>
      </c>
      <c r="S13" s="20">
        <f t="shared" si="2"/>
        <v>71</v>
      </c>
    </row>
    <row r="14" spans="1:19" s="15" customFormat="1">
      <c r="A14" s="98"/>
      <c r="B14" s="17" t="s">
        <v>10</v>
      </c>
      <c r="C14" s="17">
        <v>1</v>
      </c>
      <c r="D14" s="17">
        <v>0</v>
      </c>
      <c r="E14" s="17">
        <v>0</v>
      </c>
      <c r="F14" s="17">
        <v>2</v>
      </c>
      <c r="G14" s="17">
        <v>4</v>
      </c>
      <c r="H14" s="17">
        <v>2</v>
      </c>
      <c r="I14" s="17">
        <v>0</v>
      </c>
      <c r="J14" s="17">
        <v>0</v>
      </c>
      <c r="K14" s="17">
        <v>38</v>
      </c>
      <c r="L14" s="17">
        <v>9</v>
      </c>
      <c r="M14" s="17">
        <v>2</v>
      </c>
      <c r="N14" s="17">
        <v>4</v>
      </c>
      <c r="O14" s="17">
        <v>0</v>
      </c>
      <c r="P14" s="17">
        <v>2</v>
      </c>
      <c r="Q14" s="20">
        <f t="shared" si="0"/>
        <v>45</v>
      </c>
      <c r="R14" s="20">
        <f t="shared" si="1"/>
        <v>19</v>
      </c>
      <c r="S14" s="20">
        <f t="shared" si="2"/>
        <v>64</v>
      </c>
    </row>
    <row r="15" spans="1:19" s="15" customFormat="1">
      <c r="A15" s="98"/>
      <c r="B15" s="17" t="s">
        <v>11</v>
      </c>
      <c r="C15" s="17">
        <v>0</v>
      </c>
      <c r="D15" s="17">
        <v>0</v>
      </c>
      <c r="E15" s="17">
        <v>1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</v>
      </c>
      <c r="N15" s="17">
        <v>26</v>
      </c>
      <c r="O15" s="17">
        <v>1</v>
      </c>
      <c r="P15" s="17">
        <v>0</v>
      </c>
      <c r="Q15" s="20">
        <f t="shared" si="0"/>
        <v>14</v>
      </c>
      <c r="R15" s="20">
        <f t="shared" si="1"/>
        <v>26</v>
      </c>
      <c r="S15" s="20">
        <f t="shared" si="2"/>
        <v>40</v>
      </c>
    </row>
    <row r="16" spans="1:19" s="15" customFormat="1">
      <c r="A16" s="98" t="s">
        <v>14</v>
      </c>
      <c r="B16" s="17" t="s">
        <v>223</v>
      </c>
      <c r="C16" s="17">
        <v>39</v>
      </c>
      <c r="D16" s="17">
        <v>1</v>
      </c>
      <c r="E16" s="17">
        <v>44</v>
      </c>
      <c r="F16" s="17">
        <v>1</v>
      </c>
      <c r="G16" s="17">
        <v>50</v>
      </c>
      <c r="H16" s="17">
        <v>5</v>
      </c>
      <c r="I16" s="17">
        <v>0</v>
      </c>
      <c r="J16" s="17">
        <v>0</v>
      </c>
      <c r="K16" s="17">
        <v>10</v>
      </c>
      <c r="L16" s="17">
        <v>0</v>
      </c>
      <c r="M16" s="17">
        <v>12</v>
      </c>
      <c r="N16" s="17">
        <v>1</v>
      </c>
      <c r="O16" s="17">
        <v>8</v>
      </c>
      <c r="P16" s="17">
        <v>23</v>
      </c>
      <c r="Q16" s="20">
        <f t="shared" si="0"/>
        <v>163</v>
      </c>
      <c r="R16" s="20">
        <f t="shared" si="1"/>
        <v>31</v>
      </c>
      <c r="S16" s="20">
        <f t="shared" si="2"/>
        <v>194</v>
      </c>
    </row>
    <row r="17" spans="1:19" s="15" customFormat="1">
      <c r="A17" s="98"/>
      <c r="B17" s="17" t="s">
        <v>8</v>
      </c>
      <c r="C17" s="17">
        <v>25</v>
      </c>
      <c r="D17" s="17">
        <v>0</v>
      </c>
      <c r="E17" s="17">
        <v>22</v>
      </c>
      <c r="F17" s="17">
        <v>1</v>
      </c>
      <c r="G17" s="17">
        <v>37</v>
      </c>
      <c r="H17" s="17">
        <v>5</v>
      </c>
      <c r="I17" s="17">
        <v>0</v>
      </c>
      <c r="J17" s="17">
        <v>0</v>
      </c>
      <c r="K17" s="17">
        <v>0</v>
      </c>
      <c r="L17" s="17">
        <v>0</v>
      </c>
      <c r="M17" s="17">
        <v>20</v>
      </c>
      <c r="N17" s="17">
        <v>3</v>
      </c>
      <c r="O17" s="17">
        <v>5</v>
      </c>
      <c r="P17" s="17">
        <v>12</v>
      </c>
      <c r="Q17" s="20">
        <f t="shared" si="0"/>
        <v>109</v>
      </c>
      <c r="R17" s="20">
        <f t="shared" si="1"/>
        <v>21</v>
      </c>
      <c r="S17" s="20">
        <f t="shared" si="2"/>
        <v>130</v>
      </c>
    </row>
    <row r="18" spans="1:19" s="15" customFormat="1">
      <c r="A18" s="98"/>
      <c r="B18" s="17" t="s">
        <v>10</v>
      </c>
      <c r="C18" s="17">
        <v>12</v>
      </c>
      <c r="D18" s="17">
        <v>1</v>
      </c>
      <c r="E18" s="17">
        <v>32</v>
      </c>
      <c r="F18" s="17">
        <v>4</v>
      </c>
      <c r="G18" s="17">
        <v>42</v>
      </c>
      <c r="H18" s="17">
        <v>6</v>
      </c>
      <c r="I18" s="17">
        <v>0</v>
      </c>
      <c r="J18" s="17">
        <v>0</v>
      </c>
      <c r="K18" s="17">
        <v>0</v>
      </c>
      <c r="L18" s="17">
        <v>0</v>
      </c>
      <c r="M18" s="17">
        <v>4</v>
      </c>
      <c r="N18" s="17">
        <v>2</v>
      </c>
      <c r="O18" s="17">
        <v>2</v>
      </c>
      <c r="P18" s="17">
        <v>7</v>
      </c>
      <c r="Q18" s="20">
        <f t="shared" si="0"/>
        <v>92</v>
      </c>
      <c r="R18" s="20">
        <f t="shared" si="1"/>
        <v>20</v>
      </c>
      <c r="S18" s="20">
        <f t="shared" si="2"/>
        <v>112</v>
      </c>
    </row>
    <row r="19" spans="1:19" s="15" customFormat="1">
      <c r="A19" s="98"/>
      <c r="B19" s="17" t="s">
        <v>11</v>
      </c>
      <c r="C19" s="17">
        <v>21</v>
      </c>
      <c r="D19" s="17">
        <v>0</v>
      </c>
      <c r="E19" s="17">
        <v>40</v>
      </c>
      <c r="F19" s="17">
        <v>2</v>
      </c>
      <c r="G19" s="17">
        <v>24</v>
      </c>
      <c r="H19" s="17">
        <v>2</v>
      </c>
      <c r="I19" s="17">
        <v>0</v>
      </c>
      <c r="J19" s="17">
        <v>0</v>
      </c>
      <c r="K19" s="17">
        <v>0</v>
      </c>
      <c r="L19" s="17">
        <v>0</v>
      </c>
      <c r="M19" s="17">
        <v>9</v>
      </c>
      <c r="N19" s="17">
        <v>7</v>
      </c>
      <c r="O19" s="17">
        <v>1</v>
      </c>
      <c r="P19" s="17">
        <v>3</v>
      </c>
      <c r="Q19" s="20">
        <f t="shared" si="0"/>
        <v>95</v>
      </c>
      <c r="R19" s="20">
        <f t="shared" si="1"/>
        <v>14</v>
      </c>
      <c r="S19" s="20">
        <f t="shared" si="2"/>
        <v>109</v>
      </c>
    </row>
    <row r="20" spans="1:19" s="15" customFormat="1">
      <c r="A20" s="98" t="s">
        <v>15</v>
      </c>
      <c r="B20" s="17" t="s">
        <v>7</v>
      </c>
      <c r="C20" s="17">
        <v>12</v>
      </c>
      <c r="D20" s="17">
        <v>0</v>
      </c>
      <c r="E20" s="17">
        <v>12</v>
      </c>
      <c r="F20" s="17">
        <v>4</v>
      </c>
      <c r="G20" s="17">
        <v>6</v>
      </c>
      <c r="H20" s="17">
        <v>3</v>
      </c>
      <c r="I20" s="17">
        <v>0</v>
      </c>
      <c r="J20" s="17">
        <v>0</v>
      </c>
      <c r="K20" s="17">
        <v>2</v>
      </c>
      <c r="L20" s="17">
        <v>0</v>
      </c>
      <c r="M20" s="17">
        <v>5</v>
      </c>
      <c r="N20" s="17">
        <v>6</v>
      </c>
      <c r="O20" s="17">
        <v>4</v>
      </c>
      <c r="P20" s="17">
        <v>7</v>
      </c>
      <c r="Q20" s="20">
        <f t="shared" si="0"/>
        <v>41</v>
      </c>
      <c r="R20" s="20">
        <f t="shared" si="1"/>
        <v>20</v>
      </c>
      <c r="S20" s="20">
        <f t="shared" si="2"/>
        <v>61</v>
      </c>
    </row>
    <row r="21" spans="1:19" s="15" customFormat="1">
      <c r="A21" s="98"/>
      <c r="B21" s="17" t="s">
        <v>8</v>
      </c>
      <c r="C21" s="17">
        <v>8</v>
      </c>
      <c r="D21" s="17">
        <v>1</v>
      </c>
      <c r="E21" s="17">
        <v>8</v>
      </c>
      <c r="F21" s="17">
        <v>5</v>
      </c>
      <c r="G21" s="17">
        <v>12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12</v>
      </c>
      <c r="N21" s="17">
        <v>13</v>
      </c>
      <c r="O21" s="17">
        <v>1</v>
      </c>
      <c r="P21" s="17">
        <v>17</v>
      </c>
      <c r="Q21" s="20">
        <f t="shared" si="0"/>
        <v>41</v>
      </c>
      <c r="R21" s="20">
        <f t="shared" si="1"/>
        <v>36</v>
      </c>
      <c r="S21" s="20">
        <f t="shared" si="2"/>
        <v>77</v>
      </c>
    </row>
    <row r="22" spans="1:19" s="15" customFormat="1">
      <c r="A22" s="98"/>
      <c r="B22" s="17" t="s">
        <v>10</v>
      </c>
      <c r="C22" s="17">
        <v>2</v>
      </c>
      <c r="D22" s="17">
        <v>0</v>
      </c>
      <c r="E22" s="17">
        <v>7</v>
      </c>
      <c r="F22" s="17">
        <v>0</v>
      </c>
      <c r="G22" s="17">
        <v>12</v>
      </c>
      <c r="H22" s="17">
        <v>5</v>
      </c>
      <c r="I22" s="17">
        <v>0</v>
      </c>
      <c r="J22" s="17">
        <v>0</v>
      </c>
      <c r="K22" s="17">
        <v>0</v>
      </c>
      <c r="L22" s="17">
        <v>0</v>
      </c>
      <c r="M22" s="17">
        <v>2</v>
      </c>
      <c r="N22" s="17">
        <v>3</v>
      </c>
      <c r="O22" s="17">
        <v>0</v>
      </c>
      <c r="P22" s="17">
        <v>1</v>
      </c>
      <c r="Q22" s="20">
        <f t="shared" si="0"/>
        <v>23</v>
      </c>
      <c r="R22" s="20">
        <f t="shared" si="1"/>
        <v>9</v>
      </c>
      <c r="S22" s="20">
        <f t="shared" si="2"/>
        <v>32</v>
      </c>
    </row>
    <row r="23" spans="1:19" s="15" customFormat="1">
      <c r="A23" s="98"/>
      <c r="B23" s="17" t="s">
        <v>11</v>
      </c>
      <c r="C23" s="17">
        <v>9</v>
      </c>
      <c r="D23" s="17">
        <v>0</v>
      </c>
      <c r="E23" s="17">
        <v>12</v>
      </c>
      <c r="F23" s="17">
        <v>0</v>
      </c>
      <c r="G23" s="17">
        <v>9</v>
      </c>
      <c r="H23" s="17">
        <v>1</v>
      </c>
      <c r="I23" s="17">
        <v>0</v>
      </c>
      <c r="J23" s="17">
        <v>0</v>
      </c>
      <c r="K23" s="17">
        <v>0</v>
      </c>
      <c r="L23" s="17">
        <v>0</v>
      </c>
      <c r="M23" s="17">
        <v>8</v>
      </c>
      <c r="N23" s="17">
        <v>4</v>
      </c>
      <c r="O23" s="17">
        <v>1</v>
      </c>
      <c r="P23" s="17">
        <v>5</v>
      </c>
      <c r="Q23" s="20">
        <f t="shared" si="0"/>
        <v>39</v>
      </c>
      <c r="R23" s="20">
        <f t="shared" si="1"/>
        <v>10</v>
      </c>
      <c r="S23" s="20">
        <f t="shared" si="2"/>
        <v>49</v>
      </c>
    </row>
    <row r="24" spans="1:19" s="15" customFormat="1">
      <c r="A24" s="98" t="s">
        <v>87</v>
      </c>
      <c r="B24" s="17" t="s">
        <v>7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/>
      <c r="Q24" s="20">
        <f t="shared" si="0"/>
        <v>0</v>
      </c>
      <c r="R24" s="20">
        <f t="shared" si="1"/>
        <v>0</v>
      </c>
      <c r="S24" s="20">
        <f t="shared" si="2"/>
        <v>0</v>
      </c>
    </row>
    <row r="25" spans="1:19" s="15" customFormat="1">
      <c r="A25" s="98"/>
      <c r="B25" s="17" t="s">
        <v>8</v>
      </c>
      <c r="C25" s="17">
        <v>0</v>
      </c>
      <c r="D25" s="17">
        <v>0</v>
      </c>
      <c r="E25" s="17">
        <v>1</v>
      </c>
      <c r="F25" s="17">
        <v>0</v>
      </c>
      <c r="G25" s="17">
        <v>3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11</v>
      </c>
      <c r="N25" s="17">
        <v>6</v>
      </c>
      <c r="O25" s="17">
        <v>0</v>
      </c>
      <c r="P25" s="17">
        <v>1</v>
      </c>
      <c r="Q25" s="20">
        <f t="shared" si="0"/>
        <v>15</v>
      </c>
      <c r="R25" s="20">
        <f t="shared" si="1"/>
        <v>7</v>
      </c>
      <c r="S25" s="20">
        <f t="shared" si="2"/>
        <v>22</v>
      </c>
    </row>
    <row r="26" spans="1:19" s="15" customFormat="1">
      <c r="A26" s="98"/>
      <c r="B26" s="17" t="s">
        <v>10</v>
      </c>
      <c r="C26" s="17">
        <v>2</v>
      </c>
      <c r="D26" s="17">
        <v>0</v>
      </c>
      <c r="E26" s="17">
        <v>5</v>
      </c>
      <c r="F26" s="17">
        <v>0</v>
      </c>
      <c r="G26" s="17">
        <v>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0</v>
      </c>
      <c r="O26" s="17">
        <v>0</v>
      </c>
      <c r="P26" s="17">
        <v>1</v>
      </c>
      <c r="Q26" s="20">
        <f t="shared" si="0"/>
        <v>14</v>
      </c>
      <c r="R26" s="20">
        <f t="shared" si="1"/>
        <v>1</v>
      </c>
      <c r="S26" s="20">
        <f t="shared" si="2"/>
        <v>15</v>
      </c>
    </row>
    <row r="27" spans="1:19" s="15" customFormat="1">
      <c r="A27" s="98"/>
      <c r="B27" s="17" t="s">
        <v>11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20">
        <f t="shared" si="0"/>
        <v>0</v>
      </c>
      <c r="R27" s="20">
        <f t="shared" si="1"/>
        <v>0</v>
      </c>
      <c r="S27" s="20">
        <f t="shared" si="2"/>
        <v>0</v>
      </c>
    </row>
    <row r="28" spans="1:19" s="15" customFormat="1">
      <c r="A28" s="98" t="s">
        <v>224</v>
      </c>
      <c r="B28" s="17" t="s">
        <v>7</v>
      </c>
      <c r="C28" s="17">
        <v>63</v>
      </c>
      <c r="D28" s="17">
        <v>0</v>
      </c>
      <c r="E28" s="17">
        <v>54</v>
      </c>
      <c r="F28" s="17">
        <v>1</v>
      </c>
      <c r="G28" s="17">
        <v>71</v>
      </c>
      <c r="H28" s="17">
        <v>9</v>
      </c>
      <c r="I28" s="17">
        <v>0</v>
      </c>
      <c r="J28" s="17">
        <v>0</v>
      </c>
      <c r="K28" s="17">
        <v>11</v>
      </c>
      <c r="L28" s="17">
        <v>0</v>
      </c>
      <c r="M28" s="17">
        <v>16</v>
      </c>
      <c r="N28" s="17">
        <v>5</v>
      </c>
      <c r="O28" s="17">
        <v>27</v>
      </c>
      <c r="P28" s="17">
        <v>22</v>
      </c>
      <c r="Q28" s="20">
        <f t="shared" si="0"/>
        <v>242</v>
      </c>
      <c r="R28" s="20">
        <f t="shared" si="1"/>
        <v>37</v>
      </c>
      <c r="S28" s="20">
        <f t="shared" si="2"/>
        <v>279</v>
      </c>
    </row>
    <row r="29" spans="1:19" s="15" customFormat="1">
      <c r="A29" s="98"/>
      <c r="B29" s="17" t="s">
        <v>8</v>
      </c>
      <c r="C29" s="17">
        <v>31</v>
      </c>
      <c r="D29" s="17">
        <v>0</v>
      </c>
      <c r="E29" s="17">
        <v>42</v>
      </c>
      <c r="F29" s="17">
        <v>3</v>
      </c>
      <c r="G29" s="17">
        <v>125</v>
      </c>
      <c r="H29" s="17">
        <v>9</v>
      </c>
      <c r="I29" s="17">
        <v>0</v>
      </c>
      <c r="J29" s="17">
        <v>0</v>
      </c>
      <c r="K29" s="17">
        <v>6</v>
      </c>
      <c r="L29" s="17">
        <v>0</v>
      </c>
      <c r="M29" s="17">
        <v>133</v>
      </c>
      <c r="N29" s="17">
        <v>15</v>
      </c>
      <c r="O29" s="17">
        <v>32</v>
      </c>
      <c r="P29" s="17">
        <v>19</v>
      </c>
      <c r="Q29" s="20">
        <f t="shared" si="0"/>
        <v>369</v>
      </c>
      <c r="R29" s="20">
        <f t="shared" si="1"/>
        <v>46</v>
      </c>
      <c r="S29" s="20">
        <f t="shared" si="2"/>
        <v>415</v>
      </c>
    </row>
    <row r="30" spans="1:19" s="15" customFormat="1">
      <c r="A30" s="98"/>
      <c r="B30" s="17" t="s">
        <v>10</v>
      </c>
      <c r="C30" s="17">
        <v>12</v>
      </c>
      <c r="D30" s="17">
        <v>0</v>
      </c>
      <c r="E30" s="17">
        <v>51</v>
      </c>
      <c r="F30" s="17">
        <v>2</v>
      </c>
      <c r="G30" s="17">
        <v>62</v>
      </c>
      <c r="H30" s="17">
        <v>10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5</v>
      </c>
      <c r="O30" s="17">
        <v>6</v>
      </c>
      <c r="P30" s="17">
        <v>7</v>
      </c>
      <c r="Q30" s="20">
        <f t="shared" si="0"/>
        <v>133</v>
      </c>
      <c r="R30" s="20">
        <f t="shared" si="1"/>
        <v>24</v>
      </c>
      <c r="S30" s="20">
        <f t="shared" si="2"/>
        <v>157</v>
      </c>
    </row>
    <row r="31" spans="1:19" s="15" customFormat="1">
      <c r="A31" s="98"/>
      <c r="B31" s="17" t="s">
        <v>11</v>
      </c>
      <c r="C31" s="17">
        <v>17</v>
      </c>
      <c r="D31" s="17">
        <v>0</v>
      </c>
      <c r="E31" s="17">
        <v>15</v>
      </c>
      <c r="F31" s="17">
        <v>0</v>
      </c>
      <c r="G31" s="17">
        <v>21</v>
      </c>
      <c r="H31" s="17">
        <v>2</v>
      </c>
      <c r="I31" s="17">
        <v>0</v>
      </c>
      <c r="J31" s="17">
        <v>0</v>
      </c>
      <c r="K31" s="17">
        <v>0</v>
      </c>
      <c r="L31" s="17">
        <v>0</v>
      </c>
      <c r="M31" s="17">
        <v>50</v>
      </c>
      <c r="N31" s="17">
        <v>10</v>
      </c>
      <c r="O31" s="17">
        <v>3</v>
      </c>
      <c r="P31" s="17">
        <v>1</v>
      </c>
      <c r="Q31" s="20">
        <f t="shared" si="0"/>
        <v>106</v>
      </c>
      <c r="R31" s="20">
        <f t="shared" si="1"/>
        <v>13</v>
      </c>
      <c r="S31" s="20">
        <f t="shared" si="2"/>
        <v>119</v>
      </c>
    </row>
    <row r="32" spans="1:19" s="15" customFormat="1">
      <c r="A32" s="98" t="s">
        <v>18</v>
      </c>
      <c r="B32" s="17" t="s">
        <v>7</v>
      </c>
      <c r="C32" s="17">
        <v>2</v>
      </c>
      <c r="D32" s="17">
        <v>0</v>
      </c>
      <c r="E32" s="17">
        <v>2</v>
      </c>
      <c r="F32" s="17">
        <v>2</v>
      </c>
      <c r="G32" s="17">
        <v>8</v>
      </c>
      <c r="H32" s="17">
        <v>2</v>
      </c>
      <c r="I32" s="17">
        <v>0</v>
      </c>
      <c r="J32" s="17">
        <v>0</v>
      </c>
      <c r="K32" s="17">
        <v>0</v>
      </c>
      <c r="L32" s="17">
        <v>0</v>
      </c>
      <c r="M32" s="17">
        <v>3</v>
      </c>
      <c r="N32" s="17">
        <v>4</v>
      </c>
      <c r="O32" s="17">
        <v>3</v>
      </c>
      <c r="P32" s="17">
        <v>5</v>
      </c>
      <c r="Q32" s="20">
        <f t="shared" si="0"/>
        <v>18</v>
      </c>
      <c r="R32" s="20">
        <f t="shared" si="1"/>
        <v>13</v>
      </c>
      <c r="S32" s="20">
        <f t="shared" si="2"/>
        <v>31</v>
      </c>
    </row>
    <row r="33" spans="1:19" s="15" customFormat="1">
      <c r="A33" s="98"/>
      <c r="B33" s="17" t="s">
        <v>8</v>
      </c>
      <c r="C33" s="17">
        <v>1</v>
      </c>
      <c r="D33" s="17">
        <v>0</v>
      </c>
      <c r="E33" s="17">
        <v>4</v>
      </c>
      <c r="F33" s="17">
        <v>0</v>
      </c>
      <c r="G33" s="17">
        <v>5</v>
      </c>
      <c r="H33" s="17">
        <v>0</v>
      </c>
      <c r="I33" s="17">
        <v>0</v>
      </c>
      <c r="J33" s="17">
        <v>0</v>
      </c>
      <c r="K33" s="17">
        <v>2</v>
      </c>
      <c r="L33" s="17">
        <v>0</v>
      </c>
      <c r="M33" s="17">
        <v>21</v>
      </c>
      <c r="N33" s="17">
        <v>18</v>
      </c>
      <c r="O33" s="17">
        <v>1</v>
      </c>
      <c r="P33" s="17">
        <v>6</v>
      </c>
      <c r="Q33" s="20">
        <f t="shared" si="0"/>
        <v>34</v>
      </c>
      <c r="R33" s="20">
        <f t="shared" si="1"/>
        <v>24</v>
      </c>
      <c r="S33" s="20">
        <f t="shared" si="2"/>
        <v>58</v>
      </c>
    </row>
    <row r="34" spans="1:19" s="15" customFormat="1">
      <c r="A34" s="98"/>
      <c r="B34" s="17" t="s">
        <v>10</v>
      </c>
      <c r="C34" s="17">
        <v>0</v>
      </c>
      <c r="D34" s="17">
        <v>0</v>
      </c>
      <c r="E34" s="17">
        <v>2</v>
      </c>
      <c r="F34" s="17">
        <v>0</v>
      </c>
      <c r="G34" s="17">
        <v>9</v>
      </c>
      <c r="H34" s="17">
        <v>0</v>
      </c>
      <c r="I34" s="17">
        <v>1</v>
      </c>
      <c r="J34" s="17">
        <v>0</v>
      </c>
      <c r="K34" s="17">
        <v>0</v>
      </c>
      <c r="L34" s="17">
        <v>0</v>
      </c>
      <c r="M34" s="17">
        <v>2</v>
      </c>
      <c r="N34" s="17">
        <v>0</v>
      </c>
      <c r="O34" s="17">
        <v>4</v>
      </c>
      <c r="P34" s="17">
        <v>1</v>
      </c>
      <c r="Q34" s="20">
        <f t="shared" si="0"/>
        <v>18</v>
      </c>
      <c r="R34" s="20">
        <f t="shared" si="1"/>
        <v>1</v>
      </c>
      <c r="S34" s="20">
        <f t="shared" si="2"/>
        <v>19</v>
      </c>
    </row>
    <row r="35" spans="1:19" s="15" customFormat="1">
      <c r="A35" s="98"/>
      <c r="B35" s="17" t="s">
        <v>11</v>
      </c>
      <c r="C35" s="17">
        <v>0</v>
      </c>
      <c r="D35" s="17">
        <v>0</v>
      </c>
      <c r="E35" s="17">
        <v>5</v>
      </c>
      <c r="F35" s="17">
        <v>0</v>
      </c>
      <c r="G35" s="17">
        <v>3</v>
      </c>
      <c r="H35" s="17">
        <v>2</v>
      </c>
      <c r="I35" s="17">
        <v>0</v>
      </c>
      <c r="J35" s="17">
        <v>0</v>
      </c>
      <c r="K35" s="17">
        <v>0</v>
      </c>
      <c r="L35" s="17">
        <v>0</v>
      </c>
      <c r="M35" s="17">
        <v>21</v>
      </c>
      <c r="N35" s="17">
        <v>6</v>
      </c>
      <c r="O35" s="17">
        <v>2</v>
      </c>
      <c r="P35" s="17">
        <v>5</v>
      </c>
      <c r="Q35" s="20">
        <f t="shared" si="0"/>
        <v>31</v>
      </c>
      <c r="R35" s="20">
        <f t="shared" si="1"/>
        <v>13</v>
      </c>
      <c r="S35" s="20">
        <f t="shared" si="2"/>
        <v>44</v>
      </c>
    </row>
    <row r="36" spans="1:19" s="15" customFormat="1" ht="55.5">
      <c r="A36" s="17" t="s">
        <v>19</v>
      </c>
      <c r="B36" s="17" t="s">
        <v>11</v>
      </c>
      <c r="C36" s="17">
        <v>31</v>
      </c>
      <c r="D36" s="17">
        <v>2</v>
      </c>
      <c r="E36" s="17">
        <v>38</v>
      </c>
      <c r="F36" s="17">
        <v>3</v>
      </c>
      <c r="G36" s="17">
        <v>18</v>
      </c>
      <c r="H36" s="17">
        <v>1</v>
      </c>
      <c r="I36" s="17">
        <v>0</v>
      </c>
      <c r="J36" s="17">
        <v>0</v>
      </c>
      <c r="K36" s="17">
        <v>0</v>
      </c>
      <c r="L36" s="17">
        <v>1</v>
      </c>
      <c r="M36" s="17">
        <v>35</v>
      </c>
      <c r="N36" s="17">
        <v>16</v>
      </c>
      <c r="O36" s="17">
        <v>8</v>
      </c>
      <c r="P36" s="17">
        <v>18</v>
      </c>
      <c r="Q36" s="20">
        <f t="shared" si="0"/>
        <v>130</v>
      </c>
      <c r="R36" s="20">
        <f t="shared" si="1"/>
        <v>41</v>
      </c>
      <c r="S36" s="20">
        <f t="shared" si="2"/>
        <v>171</v>
      </c>
    </row>
    <row r="37" spans="1:19" s="15" customFormat="1">
      <c r="A37" s="98" t="s">
        <v>22</v>
      </c>
      <c r="B37" s="17" t="s">
        <v>7</v>
      </c>
      <c r="C37" s="17">
        <v>60</v>
      </c>
      <c r="D37" s="17">
        <v>1</v>
      </c>
      <c r="E37" s="17">
        <v>45</v>
      </c>
      <c r="F37" s="17">
        <v>4</v>
      </c>
      <c r="G37" s="17">
        <v>27</v>
      </c>
      <c r="H37" s="17">
        <v>13</v>
      </c>
      <c r="I37" s="17">
        <v>0</v>
      </c>
      <c r="J37" s="17">
        <v>0</v>
      </c>
      <c r="K37" s="17">
        <v>13</v>
      </c>
      <c r="L37" s="17">
        <v>0</v>
      </c>
      <c r="M37" s="17">
        <v>11</v>
      </c>
      <c r="N37" s="17">
        <v>10</v>
      </c>
      <c r="O37" s="17">
        <v>19</v>
      </c>
      <c r="P37" s="17">
        <v>35</v>
      </c>
      <c r="Q37" s="20">
        <f t="shared" si="0"/>
        <v>175</v>
      </c>
      <c r="R37" s="20">
        <f t="shared" si="1"/>
        <v>63</v>
      </c>
      <c r="S37" s="20">
        <f t="shared" si="2"/>
        <v>238</v>
      </c>
    </row>
    <row r="38" spans="1:19" s="15" customFormat="1">
      <c r="A38" s="98"/>
      <c r="B38" s="17" t="s">
        <v>8</v>
      </c>
      <c r="C38" s="17">
        <v>53</v>
      </c>
      <c r="D38" s="17">
        <v>5</v>
      </c>
      <c r="E38" s="17">
        <v>66</v>
      </c>
      <c r="F38" s="17">
        <v>7</v>
      </c>
      <c r="G38" s="17">
        <v>55</v>
      </c>
      <c r="H38" s="17">
        <v>4</v>
      </c>
      <c r="I38" s="17">
        <v>0</v>
      </c>
      <c r="J38" s="17">
        <v>0</v>
      </c>
      <c r="K38" s="17">
        <v>0</v>
      </c>
      <c r="L38" s="17">
        <v>0</v>
      </c>
      <c r="M38" s="17">
        <v>36</v>
      </c>
      <c r="N38" s="17">
        <v>13</v>
      </c>
      <c r="O38" s="17">
        <v>31</v>
      </c>
      <c r="P38" s="17">
        <v>31</v>
      </c>
      <c r="Q38" s="20">
        <f t="shared" si="0"/>
        <v>241</v>
      </c>
      <c r="R38" s="20">
        <f t="shared" si="1"/>
        <v>60</v>
      </c>
      <c r="S38" s="20">
        <f t="shared" si="2"/>
        <v>301</v>
      </c>
    </row>
    <row r="39" spans="1:19" s="15" customFormat="1">
      <c r="A39" s="98"/>
      <c r="B39" s="17" t="s">
        <v>225</v>
      </c>
      <c r="C39" s="17">
        <v>0</v>
      </c>
      <c r="D39" s="17">
        <v>0</v>
      </c>
      <c r="E39" s="17">
        <v>1</v>
      </c>
      <c r="F39" s="17">
        <v>0</v>
      </c>
      <c r="G39" s="17">
        <v>1</v>
      </c>
      <c r="H39" s="17">
        <v>0</v>
      </c>
      <c r="I39" s="17">
        <v>0</v>
      </c>
      <c r="J39" s="17">
        <v>0</v>
      </c>
      <c r="K39" s="17">
        <v>0</v>
      </c>
      <c r="L39" s="17"/>
      <c r="M39" s="17">
        <v>0</v>
      </c>
      <c r="N39" s="17">
        <v>0</v>
      </c>
      <c r="O39" s="17">
        <v>0</v>
      </c>
      <c r="P39" s="17">
        <v>0</v>
      </c>
      <c r="Q39" s="20">
        <f t="shared" si="0"/>
        <v>2</v>
      </c>
      <c r="R39" s="20">
        <f t="shared" si="1"/>
        <v>0</v>
      </c>
      <c r="S39" s="20">
        <f t="shared" si="2"/>
        <v>2</v>
      </c>
    </row>
    <row r="40" spans="1:19" s="15" customFormat="1" ht="55.5">
      <c r="A40" s="98"/>
      <c r="B40" s="17" t="s">
        <v>226</v>
      </c>
      <c r="C40" s="17">
        <v>18</v>
      </c>
      <c r="D40" s="17">
        <v>0</v>
      </c>
      <c r="E40" s="17">
        <v>39</v>
      </c>
      <c r="F40" s="17">
        <v>1</v>
      </c>
      <c r="G40" s="17">
        <v>20</v>
      </c>
      <c r="H40" s="17">
        <v>1</v>
      </c>
      <c r="I40" s="17">
        <v>0</v>
      </c>
      <c r="J40" s="17">
        <v>0</v>
      </c>
      <c r="K40" s="17">
        <v>1</v>
      </c>
      <c r="L40" s="17">
        <v>0</v>
      </c>
      <c r="M40" s="17">
        <v>2</v>
      </c>
      <c r="N40" s="17">
        <v>1</v>
      </c>
      <c r="O40" s="17">
        <v>4</v>
      </c>
      <c r="P40" s="17">
        <v>6</v>
      </c>
      <c r="Q40" s="20">
        <f t="shared" si="0"/>
        <v>84</v>
      </c>
      <c r="R40" s="20">
        <f t="shared" si="1"/>
        <v>9</v>
      </c>
      <c r="S40" s="20">
        <f t="shared" si="2"/>
        <v>93</v>
      </c>
    </row>
    <row r="41" spans="1:19" s="15" customFormat="1">
      <c r="A41" s="98"/>
      <c r="B41" s="17" t="s">
        <v>10</v>
      </c>
      <c r="C41" s="17">
        <v>64</v>
      </c>
      <c r="D41" s="17">
        <v>3</v>
      </c>
      <c r="E41" s="17">
        <v>27</v>
      </c>
      <c r="F41" s="17">
        <v>5</v>
      </c>
      <c r="G41" s="17">
        <v>29</v>
      </c>
      <c r="H41" s="17">
        <v>2</v>
      </c>
      <c r="I41" s="17">
        <v>3</v>
      </c>
      <c r="J41" s="17">
        <v>1</v>
      </c>
      <c r="K41" s="17">
        <v>9</v>
      </c>
      <c r="L41" s="17">
        <v>0</v>
      </c>
      <c r="M41" s="17">
        <v>3</v>
      </c>
      <c r="N41" s="17">
        <v>3</v>
      </c>
      <c r="O41" s="17">
        <v>3</v>
      </c>
      <c r="P41" s="17">
        <v>13</v>
      </c>
      <c r="Q41" s="20">
        <f t="shared" si="0"/>
        <v>138</v>
      </c>
      <c r="R41" s="20">
        <f t="shared" si="1"/>
        <v>27</v>
      </c>
      <c r="S41" s="20">
        <f t="shared" si="2"/>
        <v>165</v>
      </c>
    </row>
    <row r="42" spans="1:19" s="15" customFormat="1">
      <c r="A42" s="98"/>
      <c r="B42" s="17" t="s">
        <v>11</v>
      </c>
      <c r="C42" s="17">
        <v>15</v>
      </c>
      <c r="D42" s="17">
        <v>1</v>
      </c>
      <c r="E42" s="17">
        <v>20</v>
      </c>
      <c r="F42" s="17">
        <v>1</v>
      </c>
      <c r="G42" s="17">
        <v>4</v>
      </c>
      <c r="H42" s="17">
        <v>1</v>
      </c>
      <c r="I42" s="17">
        <v>0</v>
      </c>
      <c r="J42" s="17">
        <v>0</v>
      </c>
      <c r="K42" s="17">
        <v>0</v>
      </c>
      <c r="L42" s="17">
        <v>0</v>
      </c>
      <c r="M42" s="17">
        <v>6</v>
      </c>
      <c r="N42" s="17">
        <v>15</v>
      </c>
      <c r="O42" s="17">
        <v>3</v>
      </c>
      <c r="P42" s="17">
        <v>1</v>
      </c>
      <c r="Q42" s="20">
        <f t="shared" si="0"/>
        <v>48</v>
      </c>
      <c r="R42" s="20">
        <f t="shared" si="1"/>
        <v>19</v>
      </c>
      <c r="S42" s="20">
        <f t="shared" si="2"/>
        <v>67</v>
      </c>
    </row>
    <row r="43" spans="1:19" s="15" customFormat="1">
      <c r="A43" s="98" t="s">
        <v>33</v>
      </c>
      <c r="B43" s="17" t="s">
        <v>7</v>
      </c>
      <c r="C43" s="17">
        <v>39</v>
      </c>
      <c r="D43" s="17">
        <v>0</v>
      </c>
      <c r="E43" s="17">
        <v>30</v>
      </c>
      <c r="F43" s="17">
        <v>5</v>
      </c>
      <c r="G43" s="17">
        <v>17</v>
      </c>
      <c r="H43" s="17">
        <v>5</v>
      </c>
      <c r="I43" s="17">
        <v>0</v>
      </c>
      <c r="J43" s="17">
        <v>0</v>
      </c>
      <c r="K43" s="17">
        <v>7</v>
      </c>
      <c r="L43" s="17">
        <v>0</v>
      </c>
      <c r="M43" s="17">
        <v>13</v>
      </c>
      <c r="N43" s="17">
        <v>18</v>
      </c>
      <c r="O43" s="17">
        <v>3</v>
      </c>
      <c r="P43" s="17">
        <v>4</v>
      </c>
      <c r="Q43" s="20">
        <f t="shared" si="0"/>
        <v>109</v>
      </c>
      <c r="R43" s="20">
        <f t="shared" si="1"/>
        <v>32</v>
      </c>
      <c r="S43" s="20">
        <f t="shared" si="2"/>
        <v>141</v>
      </c>
    </row>
    <row r="44" spans="1:19" s="15" customFormat="1">
      <c r="A44" s="98"/>
      <c r="B44" s="17" t="s">
        <v>8</v>
      </c>
      <c r="C44" s="17">
        <v>14</v>
      </c>
      <c r="D44" s="17">
        <v>2</v>
      </c>
      <c r="E44" s="17">
        <v>33</v>
      </c>
      <c r="F44" s="17">
        <v>1</v>
      </c>
      <c r="G44" s="17">
        <v>31</v>
      </c>
      <c r="H44" s="17">
        <v>3</v>
      </c>
      <c r="I44" s="17">
        <v>2</v>
      </c>
      <c r="J44" s="17">
        <v>0</v>
      </c>
      <c r="K44" s="17">
        <v>0</v>
      </c>
      <c r="L44" s="17">
        <v>0</v>
      </c>
      <c r="M44" s="17">
        <v>27</v>
      </c>
      <c r="N44" s="17">
        <v>17</v>
      </c>
      <c r="O44" s="17">
        <v>8</v>
      </c>
      <c r="P44" s="17">
        <v>7</v>
      </c>
      <c r="Q44" s="20">
        <f t="shared" si="0"/>
        <v>115</v>
      </c>
      <c r="R44" s="20">
        <f t="shared" si="1"/>
        <v>30</v>
      </c>
      <c r="S44" s="20">
        <f t="shared" si="2"/>
        <v>145</v>
      </c>
    </row>
    <row r="45" spans="1:19" s="15" customFormat="1">
      <c r="A45" s="98"/>
      <c r="B45" s="17" t="s">
        <v>10</v>
      </c>
      <c r="C45" s="17">
        <v>2</v>
      </c>
      <c r="D45" s="17">
        <v>0</v>
      </c>
      <c r="E45" s="17">
        <v>17</v>
      </c>
      <c r="F45" s="17">
        <v>1</v>
      </c>
      <c r="G45" s="17">
        <v>22</v>
      </c>
      <c r="H45" s="17">
        <v>4</v>
      </c>
      <c r="I45" s="17">
        <v>1</v>
      </c>
      <c r="J45" s="17">
        <v>0</v>
      </c>
      <c r="K45" s="17">
        <v>21</v>
      </c>
      <c r="L45" s="17">
        <v>17</v>
      </c>
      <c r="M45" s="17">
        <v>4</v>
      </c>
      <c r="N45" s="17">
        <v>14</v>
      </c>
      <c r="O45" s="17">
        <v>6</v>
      </c>
      <c r="P45" s="17">
        <v>6</v>
      </c>
      <c r="Q45" s="20">
        <f t="shared" si="0"/>
        <v>73</v>
      </c>
      <c r="R45" s="20">
        <f t="shared" si="1"/>
        <v>42</v>
      </c>
      <c r="S45" s="20">
        <f t="shared" si="2"/>
        <v>115</v>
      </c>
    </row>
    <row r="46" spans="1:19" s="15" customFormat="1">
      <c r="A46" s="98"/>
      <c r="B46" s="17" t="s">
        <v>11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3</v>
      </c>
      <c r="N46" s="17">
        <v>1</v>
      </c>
      <c r="O46" s="17">
        <v>0</v>
      </c>
      <c r="P46" s="17">
        <v>0</v>
      </c>
      <c r="Q46" s="20">
        <f t="shared" si="0"/>
        <v>3</v>
      </c>
      <c r="R46" s="20">
        <f t="shared" si="1"/>
        <v>1</v>
      </c>
      <c r="S46" s="20">
        <f t="shared" si="2"/>
        <v>4</v>
      </c>
    </row>
    <row r="47" spans="1:19" s="15" customFormat="1">
      <c r="A47" s="98"/>
      <c r="B47" s="17" t="s">
        <v>227</v>
      </c>
      <c r="C47" s="17">
        <v>0</v>
      </c>
      <c r="D47" s="17">
        <v>0</v>
      </c>
      <c r="E47" s="17">
        <v>0</v>
      </c>
      <c r="F47" s="17">
        <v>0</v>
      </c>
      <c r="G47" s="17">
        <v>2</v>
      </c>
      <c r="H47" s="17">
        <v>0</v>
      </c>
      <c r="I47" s="17">
        <v>0</v>
      </c>
      <c r="J47" s="17">
        <v>0</v>
      </c>
      <c r="K47" s="17">
        <v>5</v>
      </c>
      <c r="L47" s="17">
        <v>6</v>
      </c>
      <c r="M47" s="17">
        <v>0</v>
      </c>
      <c r="N47" s="17">
        <v>0</v>
      </c>
      <c r="O47" s="17">
        <v>0</v>
      </c>
      <c r="P47" s="17">
        <v>0</v>
      </c>
      <c r="Q47" s="20">
        <f t="shared" si="0"/>
        <v>7</v>
      </c>
      <c r="R47" s="20">
        <f t="shared" si="1"/>
        <v>6</v>
      </c>
      <c r="S47" s="20">
        <f t="shared" si="2"/>
        <v>13</v>
      </c>
    </row>
    <row r="48" spans="1:19" s="15" customFormat="1">
      <c r="A48" s="17" t="s">
        <v>24</v>
      </c>
      <c r="B48" s="17" t="s">
        <v>11</v>
      </c>
      <c r="C48" s="17">
        <v>29</v>
      </c>
      <c r="D48" s="17">
        <v>0</v>
      </c>
      <c r="E48" s="17">
        <v>18</v>
      </c>
      <c r="F48" s="17">
        <v>0</v>
      </c>
      <c r="G48" s="17">
        <v>13</v>
      </c>
      <c r="H48" s="17">
        <v>1</v>
      </c>
      <c r="I48" s="17">
        <v>4</v>
      </c>
      <c r="J48" s="17">
        <v>0</v>
      </c>
      <c r="K48" s="17">
        <v>0</v>
      </c>
      <c r="L48" s="17">
        <v>0</v>
      </c>
      <c r="M48" s="17">
        <v>37</v>
      </c>
      <c r="N48" s="17">
        <v>5</v>
      </c>
      <c r="O48" s="17">
        <v>6</v>
      </c>
      <c r="P48" s="17">
        <v>2</v>
      </c>
      <c r="Q48" s="20">
        <f t="shared" si="0"/>
        <v>107</v>
      </c>
      <c r="R48" s="20">
        <f t="shared" si="1"/>
        <v>8</v>
      </c>
      <c r="S48" s="20">
        <f t="shared" si="2"/>
        <v>115</v>
      </c>
    </row>
    <row r="49" spans="1:19" s="15" customFormat="1">
      <c r="A49" s="98" t="s">
        <v>25</v>
      </c>
      <c r="B49" s="17" t="s">
        <v>7</v>
      </c>
      <c r="C49" s="17">
        <v>81</v>
      </c>
      <c r="D49" s="17">
        <v>7</v>
      </c>
      <c r="E49" s="17">
        <v>50</v>
      </c>
      <c r="F49" s="17">
        <v>10</v>
      </c>
      <c r="G49" s="17">
        <v>36</v>
      </c>
      <c r="H49" s="17">
        <v>19</v>
      </c>
      <c r="I49" s="17">
        <v>0</v>
      </c>
      <c r="J49" s="17">
        <v>0</v>
      </c>
      <c r="K49" s="17">
        <v>28</v>
      </c>
      <c r="L49" s="17">
        <v>5</v>
      </c>
      <c r="M49" s="17">
        <v>20</v>
      </c>
      <c r="N49" s="17">
        <v>16</v>
      </c>
      <c r="O49" s="17">
        <v>20</v>
      </c>
      <c r="P49" s="17">
        <v>38</v>
      </c>
      <c r="Q49" s="20">
        <f t="shared" si="0"/>
        <v>235</v>
      </c>
      <c r="R49" s="20">
        <f t="shared" si="1"/>
        <v>95</v>
      </c>
      <c r="S49" s="20">
        <f t="shared" si="2"/>
        <v>330</v>
      </c>
    </row>
    <row r="50" spans="1:19" s="15" customFormat="1">
      <c r="A50" s="98"/>
      <c r="B50" s="17" t="s">
        <v>8</v>
      </c>
      <c r="C50" s="17">
        <v>44</v>
      </c>
      <c r="D50" s="17">
        <v>5</v>
      </c>
      <c r="E50" s="17">
        <v>7</v>
      </c>
      <c r="F50" s="17">
        <v>8</v>
      </c>
      <c r="G50" s="17">
        <v>83</v>
      </c>
      <c r="H50" s="17">
        <v>19</v>
      </c>
      <c r="I50" s="17">
        <v>0</v>
      </c>
      <c r="J50" s="17">
        <v>0</v>
      </c>
      <c r="K50" s="17">
        <v>8</v>
      </c>
      <c r="L50" s="17">
        <v>0</v>
      </c>
      <c r="M50" s="17">
        <v>56</v>
      </c>
      <c r="N50" s="17">
        <v>35</v>
      </c>
      <c r="O50" s="17">
        <v>32</v>
      </c>
      <c r="P50" s="17">
        <v>74</v>
      </c>
      <c r="Q50" s="20">
        <f t="shared" si="0"/>
        <v>230</v>
      </c>
      <c r="R50" s="20">
        <f t="shared" si="1"/>
        <v>141</v>
      </c>
      <c r="S50" s="20">
        <f t="shared" si="2"/>
        <v>371</v>
      </c>
    </row>
    <row r="51" spans="1:19" s="15" customFormat="1" ht="55.5">
      <c r="A51" s="98"/>
      <c r="B51" s="17" t="s">
        <v>226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3</v>
      </c>
      <c r="N51" s="17">
        <v>0</v>
      </c>
      <c r="O51" s="17">
        <v>0</v>
      </c>
      <c r="P51" s="17">
        <v>0</v>
      </c>
      <c r="Q51" s="20">
        <f t="shared" si="0"/>
        <v>3</v>
      </c>
      <c r="R51" s="20">
        <f t="shared" si="1"/>
        <v>0</v>
      </c>
      <c r="S51" s="20">
        <f t="shared" si="2"/>
        <v>3</v>
      </c>
    </row>
    <row r="52" spans="1:19" s="15" customFormat="1">
      <c r="A52" s="98"/>
      <c r="B52" s="17" t="s">
        <v>10</v>
      </c>
      <c r="C52" s="17">
        <v>40</v>
      </c>
      <c r="D52" s="17">
        <v>0</v>
      </c>
      <c r="E52" s="17">
        <v>66</v>
      </c>
      <c r="F52" s="17">
        <v>11</v>
      </c>
      <c r="G52" s="17">
        <v>98</v>
      </c>
      <c r="H52" s="17">
        <v>30</v>
      </c>
      <c r="I52" s="17">
        <v>3</v>
      </c>
      <c r="J52" s="17">
        <v>1</v>
      </c>
      <c r="K52" s="17">
        <v>16</v>
      </c>
      <c r="L52" s="17">
        <v>20</v>
      </c>
      <c r="M52" s="17">
        <v>6</v>
      </c>
      <c r="N52" s="17">
        <v>14</v>
      </c>
      <c r="O52" s="17">
        <v>26</v>
      </c>
      <c r="P52" s="17">
        <v>59</v>
      </c>
      <c r="Q52" s="20">
        <f t="shared" si="0"/>
        <v>255</v>
      </c>
      <c r="R52" s="20">
        <f t="shared" si="1"/>
        <v>135</v>
      </c>
      <c r="S52" s="20">
        <f t="shared" si="2"/>
        <v>390</v>
      </c>
    </row>
    <row r="53" spans="1:19" s="15" customFormat="1">
      <c r="A53" s="98"/>
      <c r="B53" s="17" t="s">
        <v>11</v>
      </c>
      <c r="C53" s="17">
        <v>22</v>
      </c>
      <c r="D53" s="17">
        <v>1</v>
      </c>
      <c r="E53" s="17">
        <v>38</v>
      </c>
      <c r="F53" s="17">
        <v>3</v>
      </c>
      <c r="G53" s="17">
        <v>41</v>
      </c>
      <c r="H53" s="17">
        <v>13</v>
      </c>
      <c r="I53" s="17">
        <v>0</v>
      </c>
      <c r="J53" s="17">
        <v>2</v>
      </c>
      <c r="K53" s="17">
        <v>1</v>
      </c>
      <c r="L53" s="17">
        <v>1</v>
      </c>
      <c r="M53" s="17">
        <v>22</v>
      </c>
      <c r="N53" s="17">
        <v>15</v>
      </c>
      <c r="O53" s="17">
        <v>5</v>
      </c>
      <c r="P53" s="17">
        <v>18</v>
      </c>
      <c r="Q53" s="20">
        <f t="shared" si="0"/>
        <v>129</v>
      </c>
      <c r="R53" s="20">
        <f t="shared" si="1"/>
        <v>53</v>
      </c>
      <c r="S53" s="20">
        <f t="shared" si="2"/>
        <v>182</v>
      </c>
    </row>
    <row r="54" spans="1:19" s="15" customFormat="1">
      <c r="A54" s="98" t="s">
        <v>228</v>
      </c>
      <c r="B54" s="17" t="s">
        <v>7</v>
      </c>
      <c r="C54" s="17">
        <v>78</v>
      </c>
      <c r="D54" s="17">
        <v>15</v>
      </c>
      <c r="E54" s="17">
        <v>53</v>
      </c>
      <c r="F54" s="17">
        <v>25</v>
      </c>
      <c r="G54" s="17">
        <v>72</v>
      </c>
      <c r="H54" s="17">
        <v>45</v>
      </c>
      <c r="I54" s="17">
        <v>0</v>
      </c>
      <c r="J54" s="17">
        <v>0</v>
      </c>
      <c r="K54" s="17">
        <v>14</v>
      </c>
      <c r="L54" s="17">
        <v>3</v>
      </c>
      <c r="M54" s="17">
        <v>24</v>
      </c>
      <c r="N54" s="17">
        <v>43</v>
      </c>
      <c r="O54" s="17">
        <v>9</v>
      </c>
      <c r="P54" s="17">
        <v>22</v>
      </c>
      <c r="Q54" s="20">
        <f t="shared" si="0"/>
        <v>250</v>
      </c>
      <c r="R54" s="20">
        <f t="shared" si="1"/>
        <v>153</v>
      </c>
      <c r="S54" s="20">
        <f t="shared" si="2"/>
        <v>403</v>
      </c>
    </row>
    <row r="55" spans="1:19" s="15" customFormat="1">
      <c r="A55" s="98"/>
      <c r="B55" s="17" t="s">
        <v>8</v>
      </c>
      <c r="C55" s="17">
        <v>24</v>
      </c>
      <c r="D55" s="17">
        <v>5</v>
      </c>
      <c r="E55" s="17">
        <v>25</v>
      </c>
      <c r="F55" s="17">
        <v>3</v>
      </c>
      <c r="G55" s="17">
        <v>51</v>
      </c>
      <c r="H55" s="17">
        <v>21</v>
      </c>
      <c r="I55" s="17">
        <v>2</v>
      </c>
      <c r="J55" s="17">
        <v>3</v>
      </c>
      <c r="K55" s="17">
        <v>0</v>
      </c>
      <c r="L55" s="17">
        <v>0</v>
      </c>
      <c r="M55" s="17">
        <v>82</v>
      </c>
      <c r="N55" s="17">
        <v>88</v>
      </c>
      <c r="O55" s="17">
        <v>12</v>
      </c>
      <c r="P55" s="17">
        <v>17</v>
      </c>
      <c r="Q55" s="20">
        <f t="shared" si="0"/>
        <v>196</v>
      </c>
      <c r="R55" s="20">
        <f t="shared" si="1"/>
        <v>137</v>
      </c>
      <c r="S55" s="20">
        <f t="shared" si="2"/>
        <v>333</v>
      </c>
    </row>
    <row r="56" spans="1:19" s="15" customFormat="1" ht="55.5">
      <c r="A56" s="98"/>
      <c r="B56" s="17" t="s">
        <v>226</v>
      </c>
      <c r="C56" s="17">
        <v>0</v>
      </c>
      <c r="D56" s="17">
        <v>0</v>
      </c>
      <c r="E56" s="17">
        <v>1</v>
      </c>
      <c r="F56" s="17">
        <v>0</v>
      </c>
      <c r="G56" s="17">
        <v>1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4</v>
      </c>
      <c r="N56" s="17">
        <v>1</v>
      </c>
      <c r="O56" s="17">
        <v>0</v>
      </c>
      <c r="P56" s="17">
        <v>0</v>
      </c>
      <c r="Q56" s="20">
        <f t="shared" si="0"/>
        <v>6</v>
      </c>
      <c r="R56" s="20">
        <f t="shared" si="1"/>
        <v>1</v>
      </c>
      <c r="S56" s="20">
        <f t="shared" si="2"/>
        <v>7</v>
      </c>
    </row>
    <row r="57" spans="1:19" s="15" customFormat="1">
      <c r="A57" s="98"/>
      <c r="B57" s="17" t="s">
        <v>10</v>
      </c>
      <c r="C57" s="17">
        <v>15</v>
      </c>
      <c r="D57" s="17">
        <v>1</v>
      </c>
      <c r="E57" s="17">
        <v>23</v>
      </c>
      <c r="F57" s="17">
        <v>7</v>
      </c>
      <c r="G57" s="17">
        <v>50</v>
      </c>
      <c r="H57" s="17">
        <v>36</v>
      </c>
      <c r="I57" s="17">
        <v>9</v>
      </c>
      <c r="J57" s="17">
        <v>6</v>
      </c>
      <c r="K57" s="17">
        <v>2</v>
      </c>
      <c r="L57" s="17">
        <v>0</v>
      </c>
      <c r="M57" s="17">
        <v>8</v>
      </c>
      <c r="N57" s="17">
        <v>15</v>
      </c>
      <c r="O57" s="17">
        <v>24</v>
      </c>
      <c r="P57" s="17">
        <v>34</v>
      </c>
      <c r="Q57" s="20">
        <f t="shared" si="0"/>
        <v>131</v>
      </c>
      <c r="R57" s="20">
        <f t="shared" si="1"/>
        <v>99</v>
      </c>
      <c r="S57" s="20">
        <f t="shared" si="2"/>
        <v>230</v>
      </c>
    </row>
    <row r="58" spans="1:19" s="15" customFormat="1">
      <c r="A58" s="98"/>
      <c r="B58" s="17" t="s">
        <v>227</v>
      </c>
      <c r="C58" s="17">
        <v>0</v>
      </c>
      <c r="D58" s="17">
        <v>0</v>
      </c>
      <c r="E58" s="17">
        <v>0</v>
      </c>
      <c r="F58" s="17">
        <v>0</v>
      </c>
      <c r="G58" s="17">
        <v>1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20">
        <f t="shared" si="0"/>
        <v>1</v>
      </c>
      <c r="R58" s="20">
        <f t="shared" si="1"/>
        <v>0</v>
      </c>
      <c r="S58" s="20">
        <f t="shared" si="2"/>
        <v>1</v>
      </c>
    </row>
    <row r="59" spans="1:19" s="15" customFormat="1">
      <c r="A59" s="98"/>
      <c r="B59" s="17" t="s">
        <v>11</v>
      </c>
      <c r="C59" s="17">
        <v>11</v>
      </c>
      <c r="D59" s="17">
        <v>1</v>
      </c>
      <c r="E59" s="17">
        <v>12</v>
      </c>
      <c r="F59" s="17">
        <v>3</v>
      </c>
      <c r="G59" s="17">
        <v>15</v>
      </c>
      <c r="H59" s="17">
        <v>10</v>
      </c>
      <c r="I59" s="17">
        <v>0</v>
      </c>
      <c r="J59" s="17">
        <v>2</v>
      </c>
      <c r="K59" s="17">
        <v>0</v>
      </c>
      <c r="L59" s="17">
        <v>0</v>
      </c>
      <c r="M59" s="17">
        <v>45</v>
      </c>
      <c r="N59" s="17">
        <v>36</v>
      </c>
      <c r="O59" s="17">
        <v>9</v>
      </c>
      <c r="P59" s="17">
        <v>16</v>
      </c>
      <c r="Q59" s="20">
        <f t="shared" si="0"/>
        <v>92</v>
      </c>
      <c r="R59" s="20">
        <f t="shared" si="1"/>
        <v>68</v>
      </c>
      <c r="S59" s="20">
        <f t="shared" si="2"/>
        <v>160</v>
      </c>
    </row>
    <row r="60" spans="1:19" s="15" customFormat="1">
      <c r="A60" s="98" t="s">
        <v>35</v>
      </c>
      <c r="B60" s="17" t="s">
        <v>7</v>
      </c>
      <c r="C60" s="17">
        <v>13</v>
      </c>
      <c r="D60" s="17">
        <v>1</v>
      </c>
      <c r="E60" s="17">
        <v>14</v>
      </c>
      <c r="F60" s="17">
        <v>1</v>
      </c>
      <c r="G60" s="17">
        <v>21</v>
      </c>
      <c r="H60" s="17">
        <v>9</v>
      </c>
      <c r="I60" s="17">
        <v>0</v>
      </c>
      <c r="J60" s="17">
        <v>0</v>
      </c>
      <c r="K60" s="17">
        <v>5</v>
      </c>
      <c r="L60" s="17">
        <v>0</v>
      </c>
      <c r="M60" s="17">
        <v>11</v>
      </c>
      <c r="N60" s="17">
        <v>19</v>
      </c>
      <c r="O60" s="17">
        <v>0</v>
      </c>
      <c r="P60" s="17">
        <v>0</v>
      </c>
      <c r="Q60" s="20">
        <f t="shared" si="0"/>
        <v>64</v>
      </c>
      <c r="R60" s="20">
        <f t="shared" si="1"/>
        <v>30</v>
      </c>
      <c r="S60" s="20">
        <f t="shared" si="2"/>
        <v>94</v>
      </c>
    </row>
    <row r="61" spans="1:19" s="15" customFormat="1">
      <c r="A61" s="98"/>
      <c r="B61" s="17" t="s">
        <v>8</v>
      </c>
      <c r="C61" s="17">
        <v>2</v>
      </c>
      <c r="D61" s="17">
        <v>0</v>
      </c>
      <c r="E61" s="17">
        <v>14</v>
      </c>
      <c r="F61" s="17">
        <v>0</v>
      </c>
      <c r="G61" s="17">
        <v>38</v>
      </c>
      <c r="H61" s="17">
        <v>1</v>
      </c>
      <c r="I61" s="17">
        <v>0</v>
      </c>
      <c r="J61" s="17">
        <v>0</v>
      </c>
      <c r="K61" s="17">
        <v>0</v>
      </c>
      <c r="L61" s="17">
        <v>0</v>
      </c>
      <c r="M61" s="17">
        <v>21</v>
      </c>
      <c r="N61" s="17">
        <v>7</v>
      </c>
      <c r="O61" s="17">
        <v>0</v>
      </c>
      <c r="P61" s="17">
        <v>0</v>
      </c>
      <c r="Q61" s="20">
        <f t="shared" si="0"/>
        <v>75</v>
      </c>
      <c r="R61" s="20">
        <f t="shared" si="1"/>
        <v>8</v>
      </c>
      <c r="S61" s="20">
        <f t="shared" si="2"/>
        <v>83</v>
      </c>
    </row>
    <row r="62" spans="1:19" s="15" customFormat="1">
      <c r="A62" s="98"/>
      <c r="B62" s="17" t="s">
        <v>10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7</v>
      </c>
      <c r="L62" s="17">
        <v>2</v>
      </c>
      <c r="M62" s="17">
        <v>2</v>
      </c>
      <c r="N62" s="17">
        <v>0</v>
      </c>
      <c r="O62" s="17">
        <v>0</v>
      </c>
      <c r="P62" s="17">
        <v>0</v>
      </c>
      <c r="Q62" s="20">
        <f t="shared" si="0"/>
        <v>9</v>
      </c>
      <c r="R62" s="20">
        <f t="shared" si="1"/>
        <v>2</v>
      </c>
      <c r="S62" s="20">
        <f t="shared" si="2"/>
        <v>11</v>
      </c>
    </row>
    <row r="63" spans="1:19" s="15" customFormat="1" ht="55.5">
      <c r="A63" s="98"/>
      <c r="B63" s="17" t="s">
        <v>226</v>
      </c>
      <c r="C63" s="17">
        <v>0</v>
      </c>
      <c r="D63" s="17">
        <v>0</v>
      </c>
      <c r="E63" s="17">
        <v>1</v>
      </c>
      <c r="F63" s="17">
        <v>0</v>
      </c>
      <c r="G63" s="17">
        <v>1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20">
        <f t="shared" si="0"/>
        <v>2</v>
      </c>
      <c r="R63" s="20">
        <f t="shared" si="1"/>
        <v>0</v>
      </c>
      <c r="S63" s="20">
        <f t="shared" si="2"/>
        <v>2</v>
      </c>
    </row>
    <row r="64" spans="1:19" s="15" customFormat="1">
      <c r="A64" s="98"/>
      <c r="B64" s="17" t="s">
        <v>11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3</v>
      </c>
      <c r="O64" s="17">
        <v>0</v>
      </c>
      <c r="P64" s="17">
        <v>0</v>
      </c>
      <c r="Q64" s="20">
        <f t="shared" si="0"/>
        <v>0</v>
      </c>
      <c r="R64" s="20">
        <f t="shared" si="1"/>
        <v>3</v>
      </c>
      <c r="S64" s="20">
        <f t="shared" si="2"/>
        <v>3</v>
      </c>
    </row>
    <row r="65" spans="1:19" s="15" customFormat="1">
      <c r="A65" s="98" t="s">
        <v>230</v>
      </c>
      <c r="B65" s="17" t="s">
        <v>7</v>
      </c>
      <c r="C65" s="17">
        <v>18</v>
      </c>
      <c r="D65" s="17">
        <v>23</v>
      </c>
      <c r="E65" s="17">
        <v>3</v>
      </c>
      <c r="F65" s="17">
        <v>0</v>
      </c>
      <c r="G65" s="17">
        <v>27</v>
      </c>
      <c r="H65" s="17">
        <v>20</v>
      </c>
      <c r="I65" s="17">
        <v>0</v>
      </c>
      <c r="J65" s="17">
        <v>0</v>
      </c>
      <c r="K65" s="17">
        <v>4</v>
      </c>
      <c r="L65" s="17">
        <v>1</v>
      </c>
      <c r="M65" s="17">
        <v>6</v>
      </c>
      <c r="N65" s="17">
        <v>26</v>
      </c>
      <c r="O65" s="17">
        <v>9</v>
      </c>
      <c r="P65" s="17">
        <v>24</v>
      </c>
      <c r="Q65" s="20">
        <f t="shared" si="0"/>
        <v>67</v>
      </c>
      <c r="R65" s="20">
        <f t="shared" si="1"/>
        <v>94</v>
      </c>
      <c r="S65" s="20">
        <f t="shared" si="2"/>
        <v>161</v>
      </c>
    </row>
    <row r="66" spans="1:19" s="15" customFormat="1">
      <c r="A66" s="98"/>
      <c r="B66" s="17" t="s">
        <v>8</v>
      </c>
      <c r="C66" s="17">
        <v>0</v>
      </c>
      <c r="D66" s="17">
        <v>0</v>
      </c>
      <c r="E66" s="17">
        <v>8</v>
      </c>
      <c r="F66" s="17">
        <v>1</v>
      </c>
      <c r="G66" s="17">
        <v>9</v>
      </c>
      <c r="H66" s="17">
        <v>1</v>
      </c>
      <c r="I66" s="17">
        <v>0</v>
      </c>
      <c r="J66" s="17">
        <v>0</v>
      </c>
      <c r="K66" s="17">
        <v>0</v>
      </c>
      <c r="L66" s="17">
        <v>0</v>
      </c>
      <c r="M66" s="17">
        <v>14</v>
      </c>
      <c r="N66" s="17">
        <v>24</v>
      </c>
      <c r="O66" s="17">
        <v>9</v>
      </c>
      <c r="P66" s="17">
        <v>8</v>
      </c>
      <c r="Q66" s="20">
        <f t="shared" si="0"/>
        <v>40</v>
      </c>
      <c r="R66" s="20">
        <f t="shared" si="1"/>
        <v>34</v>
      </c>
      <c r="S66" s="20">
        <f t="shared" si="2"/>
        <v>74</v>
      </c>
    </row>
    <row r="67" spans="1:19" s="15" customFormat="1">
      <c r="A67" s="98"/>
      <c r="B67" s="17" t="s">
        <v>10</v>
      </c>
      <c r="C67" s="17">
        <v>0</v>
      </c>
      <c r="D67" s="17">
        <v>0</v>
      </c>
      <c r="E67" s="17">
        <v>2</v>
      </c>
      <c r="F67" s="17">
        <v>0</v>
      </c>
      <c r="G67" s="17">
        <v>6</v>
      </c>
      <c r="H67" s="17">
        <v>3</v>
      </c>
      <c r="I67" s="17">
        <v>1</v>
      </c>
      <c r="J67" s="17">
        <v>0</v>
      </c>
      <c r="K67" s="17">
        <v>0</v>
      </c>
      <c r="L67" s="17">
        <v>0</v>
      </c>
      <c r="M67" s="17">
        <v>0</v>
      </c>
      <c r="N67" s="17">
        <v>17</v>
      </c>
      <c r="O67" s="17">
        <v>3</v>
      </c>
      <c r="P67" s="17">
        <v>9</v>
      </c>
      <c r="Q67" s="20">
        <f t="shared" si="0"/>
        <v>12</v>
      </c>
      <c r="R67" s="20">
        <f t="shared" si="1"/>
        <v>29</v>
      </c>
      <c r="S67" s="20">
        <f t="shared" si="2"/>
        <v>41</v>
      </c>
    </row>
    <row r="68" spans="1:19" s="15" customFormat="1">
      <c r="A68" s="98"/>
      <c r="B68" s="17" t="s">
        <v>227</v>
      </c>
      <c r="C68" s="17">
        <v>0</v>
      </c>
      <c r="D68" s="17">
        <v>0</v>
      </c>
      <c r="E68" s="17">
        <v>0</v>
      </c>
      <c r="F68" s="17">
        <v>0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1</v>
      </c>
      <c r="Q68" s="20">
        <f t="shared" si="0"/>
        <v>1</v>
      </c>
      <c r="R68" s="20">
        <f t="shared" si="1"/>
        <v>1</v>
      </c>
      <c r="S68" s="20">
        <f t="shared" si="2"/>
        <v>2</v>
      </c>
    </row>
    <row r="69" spans="1:19" s="15" customFormat="1">
      <c r="A69" s="98"/>
      <c r="B69" s="17" t="s">
        <v>11</v>
      </c>
      <c r="C69" s="17">
        <v>0</v>
      </c>
      <c r="D69" s="17">
        <v>0</v>
      </c>
      <c r="E69" s="17">
        <v>4</v>
      </c>
      <c r="F69" s="17">
        <v>0</v>
      </c>
      <c r="G69" s="17">
        <v>3</v>
      </c>
      <c r="H69" s="17">
        <v>2</v>
      </c>
      <c r="I69" s="17">
        <v>0</v>
      </c>
      <c r="J69" s="17">
        <v>0</v>
      </c>
      <c r="K69" s="17">
        <v>0</v>
      </c>
      <c r="L69" s="17">
        <v>0</v>
      </c>
      <c r="M69" s="17">
        <v>9</v>
      </c>
      <c r="N69" s="17">
        <v>39</v>
      </c>
      <c r="O69" s="17">
        <v>0</v>
      </c>
      <c r="P69" s="17">
        <v>0</v>
      </c>
      <c r="Q69" s="20">
        <f t="shared" ref="Q69:Q89" si="3">O69+M69+K69+I69+G69+E69+C69</f>
        <v>16</v>
      </c>
      <c r="R69" s="20">
        <f t="shared" ref="R69:R89" si="4">P69+N69+L69+J69+H69+F69+D69</f>
        <v>41</v>
      </c>
      <c r="S69" s="20">
        <f t="shared" ref="S69:S89" si="5">SUM(Q69:R69)</f>
        <v>57</v>
      </c>
    </row>
    <row r="70" spans="1:19" s="15" customFormat="1" ht="55.5">
      <c r="A70" s="98"/>
      <c r="B70" s="17" t="s">
        <v>226</v>
      </c>
      <c r="C70" s="17">
        <v>0</v>
      </c>
      <c r="D70" s="17">
        <v>0</v>
      </c>
      <c r="E70" s="17">
        <v>0</v>
      </c>
      <c r="F70" s="17">
        <v>0</v>
      </c>
      <c r="G70" s="17">
        <v>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1</v>
      </c>
      <c r="N70" s="17">
        <v>1</v>
      </c>
      <c r="O70" s="17">
        <v>0</v>
      </c>
      <c r="P70" s="17">
        <v>0</v>
      </c>
      <c r="Q70" s="20">
        <f t="shared" si="3"/>
        <v>2</v>
      </c>
      <c r="R70" s="20">
        <f t="shared" si="4"/>
        <v>1</v>
      </c>
      <c r="S70" s="20">
        <f t="shared" si="5"/>
        <v>3</v>
      </c>
    </row>
    <row r="71" spans="1:19" s="15" customFormat="1">
      <c r="A71" s="17" t="s">
        <v>231</v>
      </c>
      <c r="B71" s="17" t="s">
        <v>11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7</v>
      </c>
      <c r="L71" s="17">
        <v>1</v>
      </c>
      <c r="M71" s="17">
        <v>3</v>
      </c>
      <c r="N71" s="17">
        <v>1</v>
      </c>
      <c r="O71" s="17">
        <v>0</v>
      </c>
      <c r="P71" s="17">
        <v>0</v>
      </c>
      <c r="Q71" s="20">
        <f t="shared" si="3"/>
        <v>10</v>
      </c>
      <c r="R71" s="20">
        <f t="shared" si="4"/>
        <v>2</v>
      </c>
      <c r="S71" s="20">
        <f t="shared" si="5"/>
        <v>12</v>
      </c>
    </row>
    <row r="72" spans="1:19" s="15" customFormat="1">
      <c r="A72" s="17" t="s">
        <v>39</v>
      </c>
      <c r="B72" s="17" t="s">
        <v>7</v>
      </c>
      <c r="C72" s="17">
        <v>11</v>
      </c>
      <c r="D72" s="17">
        <v>0</v>
      </c>
      <c r="E72" s="17">
        <v>14</v>
      </c>
      <c r="F72" s="17">
        <v>1</v>
      </c>
      <c r="G72" s="17">
        <v>26</v>
      </c>
      <c r="H72" s="17">
        <v>4</v>
      </c>
      <c r="I72" s="17">
        <v>0</v>
      </c>
      <c r="J72" s="17">
        <v>0</v>
      </c>
      <c r="K72" s="17">
        <v>2</v>
      </c>
      <c r="L72" s="17">
        <v>0</v>
      </c>
      <c r="M72" s="17">
        <v>5</v>
      </c>
      <c r="N72" s="17">
        <v>5</v>
      </c>
      <c r="O72" s="17">
        <v>4</v>
      </c>
      <c r="P72" s="17">
        <v>1</v>
      </c>
      <c r="Q72" s="20">
        <f t="shared" si="3"/>
        <v>62</v>
      </c>
      <c r="R72" s="20">
        <f t="shared" si="4"/>
        <v>11</v>
      </c>
      <c r="S72" s="20">
        <f t="shared" si="5"/>
        <v>73</v>
      </c>
    </row>
    <row r="73" spans="1:19" s="15" customFormat="1">
      <c r="A73" s="98" t="s">
        <v>40</v>
      </c>
      <c r="B73" s="17" t="s">
        <v>7</v>
      </c>
      <c r="C73" s="17">
        <v>5</v>
      </c>
      <c r="D73" s="17">
        <v>0</v>
      </c>
      <c r="E73" s="17">
        <v>10</v>
      </c>
      <c r="F73" s="17">
        <v>0</v>
      </c>
      <c r="G73" s="17">
        <v>19</v>
      </c>
      <c r="H73" s="17">
        <v>3</v>
      </c>
      <c r="I73" s="17">
        <v>0</v>
      </c>
      <c r="J73" s="17">
        <v>0</v>
      </c>
      <c r="K73" s="17">
        <v>2</v>
      </c>
      <c r="L73" s="17">
        <v>0</v>
      </c>
      <c r="M73" s="17">
        <v>1</v>
      </c>
      <c r="N73" s="17">
        <v>4</v>
      </c>
      <c r="O73" s="17">
        <v>1</v>
      </c>
      <c r="P73" s="17">
        <v>0</v>
      </c>
      <c r="Q73" s="20">
        <f t="shared" si="3"/>
        <v>38</v>
      </c>
      <c r="R73" s="20">
        <f t="shared" si="4"/>
        <v>7</v>
      </c>
      <c r="S73" s="20">
        <f t="shared" si="5"/>
        <v>45</v>
      </c>
    </row>
    <row r="74" spans="1:19" s="15" customFormat="1">
      <c r="A74" s="98"/>
      <c r="B74" s="17" t="s">
        <v>8</v>
      </c>
      <c r="C74" s="17">
        <v>0</v>
      </c>
      <c r="D74" s="17">
        <v>0</v>
      </c>
      <c r="E74" s="17">
        <v>0</v>
      </c>
      <c r="F74" s="17">
        <v>0</v>
      </c>
      <c r="G74" s="17">
        <v>6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20">
        <f t="shared" si="3"/>
        <v>6</v>
      </c>
      <c r="R74" s="20">
        <f t="shared" si="4"/>
        <v>0</v>
      </c>
      <c r="S74" s="20">
        <f t="shared" si="5"/>
        <v>6</v>
      </c>
    </row>
    <row r="75" spans="1:19" s="15" customFormat="1">
      <c r="A75" s="17" t="s">
        <v>38</v>
      </c>
      <c r="B75" s="17" t="s">
        <v>7</v>
      </c>
      <c r="C75" s="17">
        <v>9</v>
      </c>
      <c r="D75" s="17">
        <v>0</v>
      </c>
      <c r="E75" s="17">
        <v>10</v>
      </c>
      <c r="F75" s="17">
        <v>0</v>
      </c>
      <c r="G75" s="17">
        <v>5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8</v>
      </c>
      <c r="N75" s="17">
        <v>3</v>
      </c>
      <c r="O75" s="17">
        <v>0</v>
      </c>
      <c r="P75" s="17">
        <v>1</v>
      </c>
      <c r="Q75" s="20">
        <f t="shared" si="3"/>
        <v>32</v>
      </c>
      <c r="R75" s="20">
        <f t="shared" si="4"/>
        <v>4</v>
      </c>
      <c r="S75" s="20">
        <f t="shared" si="5"/>
        <v>36</v>
      </c>
    </row>
    <row r="76" spans="1:19" s="15" customFormat="1">
      <c r="A76" s="17" t="s">
        <v>37</v>
      </c>
      <c r="B76" s="17" t="s">
        <v>10</v>
      </c>
      <c r="C76" s="17">
        <v>0</v>
      </c>
      <c r="D76" s="17">
        <v>0</v>
      </c>
      <c r="E76" s="17">
        <v>0</v>
      </c>
      <c r="F76" s="17">
        <v>0</v>
      </c>
      <c r="G76" s="17">
        <v>2</v>
      </c>
      <c r="H76" s="17">
        <v>2</v>
      </c>
      <c r="I76" s="17">
        <v>0</v>
      </c>
      <c r="J76" s="17">
        <v>0</v>
      </c>
      <c r="K76" s="17">
        <v>3</v>
      </c>
      <c r="L76" s="17">
        <v>4</v>
      </c>
      <c r="M76" s="17">
        <v>3</v>
      </c>
      <c r="N76" s="17">
        <v>4</v>
      </c>
      <c r="O76" s="17">
        <v>1</v>
      </c>
      <c r="P76" s="17">
        <v>7</v>
      </c>
      <c r="Q76" s="20">
        <f t="shared" si="3"/>
        <v>9</v>
      </c>
      <c r="R76" s="20">
        <f t="shared" si="4"/>
        <v>17</v>
      </c>
      <c r="S76" s="20">
        <f t="shared" si="5"/>
        <v>26</v>
      </c>
    </row>
    <row r="77" spans="1:19" s="15" customFormat="1">
      <c r="A77" s="17" t="s">
        <v>42</v>
      </c>
      <c r="B77" s="17" t="s">
        <v>10</v>
      </c>
      <c r="C77" s="17">
        <v>0</v>
      </c>
      <c r="D77" s="17">
        <v>0</v>
      </c>
      <c r="E77" s="17">
        <v>1</v>
      </c>
      <c r="F77" s="17">
        <v>0</v>
      </c>
      <c r="G77" s="17">
        <v>3</v>
      </c>
      <c r="H77" s="17">
        <v>1</v>
      </c>
      <c r="I77" s="17">
        <v>1</v>
      </c>
      <c r="J77" s="17">
        <v>0</v>
      </c>
      <c r="K77" s="17">
        <v>45</v>
      </c>
      <c r="L77" s="17">
        <v>16</v>
      </c>
      <c r="M77" s="17">
        <v>7</v>
      </c>
      <c r="N77" s="17">
        <v>4</v>
      </c>
      <c r="O77" s="17">
        <v>4</v>
      </c>
      <c r="P77" s="17">
        <v>5</v>
      </c>
      <c r="Q77" s="20">
        <f t="shared" si="3"/>
        <v>61</v>
      </c>
      <c r="R77" s="20">
        <f t="shared" si="4"/>
        <v>26</v>
      </c>
      <c r="S77" s="20">
        <f t="shared" si="5"/>
        <v>87</v>
      </c>
    </row>
    <row r="78" spans="1:19" s="15" customFormat="1">
      <c r="A78" s="17" t="s">
        <v>232</v>
      </c>
      <c r="B78" s="17" t="s">
        <v>10</v>
      </c>
      <c r="C78" s="17">
        <v>0</v>
      </c>
      <c r="D78" s="17">
        <v>0</v>
      </c>
      <c r="E78" s="17">
        <v>1</v>
      </c>
      <c r="F78" s="17">
        <v>0</v>
      </c>
      <c r="G78" s="17">
        <v>6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2</v>
      </c>
      <c r="N78" s="17">
        <v>1</v>
      </c>
      <c r="O78" s="17">
        <v>3</v>
      </c>
      <c r="P78" s="17">
        <v>6</v>
      </c>
      <c r="Q78" s="20">
        <f t="shared" si="3"/>
        <v>12</v>
      </c>
      <c r="R78" s="20">
        <f t="shared" si="4"/>
        <v>7</v>
      </c>
      <c r="S78" s="20">
        <f t="shared" si="5"/>
        <v>19</v>
      </c>
    </row>
    <row r="79" spans="1:19" s="15" customFormat="1">
      <c r="A79" s="17" t="s">
        <v>233</v>
      </c>
      <c r="B79" s="17" t="s">
        <v>10</v>
      </c>
      <c r="C79" s="17">
        <v>0</v>
      </c>
      <c r="D79" s="17">
        <v>0</v>
      </c>
      <c r="E79" s="17">
        <v>1</v>
      </c>
      <c r="F79" s="17">
        <v>0</v>
      </c>
      <c r="G79" s="17">
        <v>1</v>
      </c>
      <c r="H79" s="17">
        <v>1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3</v>
      </c>
      <c r="O79" s="17">
        <v>0</v>
      </c>
      <c r="P79" s="17">
        <v>0</v>
      </c>
      <c r="Q79" s="20">
        <f t="shared" si="3"/>
        <v>2</v>
      </c>
      <c r="R79" s="20">
        <f t="shared" si="4"/>
        <v>4</v>
      </c>
      <c r="S79" s="20">
        <f t="shared" si="5"/>
        <v>6</v>
      </c>
    </row>
    <row r="80" spans="1:19" s="15" customFormat="1">
      <c r="A80" s="17" t="s">
        <v>234</v>
      </c>
      <c r="B80" s="17" t="s">
        <v>10</v>
      </c>
      <c r="C80" s="17">
        <v>1</v>
      </c>
      <c r="D80" s="17">
        <v>0</v>
      </c>
      <c r="E80" s="17">
        <v>0</v>
      </c>
      <c r="F80" s="17">
        <v>0</v>
      </c>
      <c r="G80" s="17">
        <v>3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2</v>
      </c>
      <c r="N80" s="17">
        <v>3</v>
      </c>
      <c r="O80" s="17">
        <v>3</v>
      </c>
      <c r="P80" s="17">
        <v>4</v>
      </c>
      <c r="Q80" s="20">
        <f t="shared" si="3"/>
        <v>9</v>
      </c>
      <c r="R80" s="20">
        <f t="shared" si="4"/>
        <v>7</v>
      </c>
      <c r="S80" s="20">
        <f t="shared" si="5"/>
        <v>16</v>
      </c>
    </row>
    <row r="81" spans="1:19" s="15" customFormat="1">
      <c r="A81" s="17" t="s">
        <v>235</v>
      </c>
      <c r="B81" s="17" t="s">
        <v>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3</v>
      </c>
      <c r="N81" s="17">
        <v>2</v>
      </c>
      <c r="O81" s="17">
        <v>0</v>
      </c>
      <c r="P81" s="17">
        <v>0</v>
      </c>
      <c r="Q81" s="20">
        <f t="shared" si="3"/>
        <v>3</v>
      </c>
      <c r="R81" s="20">
        <f t="shared" si="4"/>
        <v>2</v>
      </c>
      <c r="S81" s="20">
        <f t="shared" si="5"/>
        <v>5</v>
      </c>
    </row>
    <row r="82" spans="1:19" s="15" customFormat="1" ht="55.5">
      <c r="A82" s="17" t="s">
        <v>77</v>
      </c>
      <c r="B82" s="17" t="s">
        <v>7</v>
      </c>
      <c r="C82" s="17">
        <v>1</v>
      </c>
      <c r="D82" s="17">
        <v>0</v>
      </c>
      <c r="E82" s="17">
        <v>0</v>
      </c>
      <c r="F82" s="17">
        <v>0</v>
      </c>
      <c r="G82" s="17">
        <v>4</v>
      </c>
      <c r="H82" s="17">
        <v>1</v>
      </c>
      <c r="I82" s="17">
        <v>0</v>
      </c>
      <c r="J82" s="17">
        <v>0</v>
      </c>
      <c r="K82" s="17">
        <v>0</v>
      </c>
      <c r="L82" s="17">
        <v>0</v>
      </c>
      <c r="M82" s="17">
        <v>5</v>
      </c>
      <c r="N82" s="17">
        <v>2</v>
      </c>
      <c r="O82" s="17">
        <v>0</v>
      </c>
      <c r="P82" s="17">
        <v>0</v>
      </c>
      <c r="Q82" s="20">
        <f t="shared" si="3"/>
        <v>10</v>
      </c>
      <c r="R82" s="20">
        <f t="shared" si="4"/>
        <v>3</v>
      </c>
      <c r="S82" s="20">
        <f t="shared" si="5"/>
        <v>13</v>
      </c>
    </row>
    <row r="83" spans="1:19" s="15" customFormat="1">
      <c r="A83" s="17" t="s">
        <v>79</v>
      </c>
      <c r="B83" s="17" t="s">
        <v>8</v>
      </c>
      <c r="C83" s="17">
        <v>6</v>
      </c>
      <c r="D83" s="17">
        <v>0</v>
      </c>
      <c r="E83" s="17">
        <v>2</v>
      </c>
      <c r="F83" s="17">
        <v>0</v>
      </c>
      <c r="G83" s="17">
        <v>6</v>
      </c>
      <c r="H83" s="17">
        <v>2</v>
      </c>
      <c r="I83" s="17"/>
      <c r="J83" s="17">
        <v>0</v>
      </c>
      <c r="K83" s="17">
        <v>0</v>
      </c>
      <c r="L83" s="17">
        <v>0</v>
      </c>
      <c r="M83" s="17">
        <v>2</v>
      </c>
      <c r="N83" s="17">
        <v>0</v>
      </c>
      <c r="O83" s="17">
        <v>0</v>
      </c>
      <c r="P83" s="17">
        <v>0</v>
      </c>
      <c r="Q83" s="20">
        <f t="shared" si="3"/>
        <v>16</v>
      </c>
      <c r="R83" s="20">
        <f t="shared" si="4"/>
        <v>2</v>
      </c>
      <c r="S83" s="20">
        <f t="shared" si="5"/>
        <v>18</v>
      </c>
    </row>
    <row r="84" spans="1:19" s="15" customFormat="1">
      <c r="A84" s="99" t="s">
        <v>67</v>
      </c>
      <c r="B84" s="16" t="s">
        <v>7</v>
      </c>
      <c r="C84" s="16">
        <f>C4+C8+C12+C16+C20+C24+C28+C32+C37+C43+C49+C54+C60+C65+C72+C73+C75+C81+C82</f>
        <v>552</v>
      </c>
      <c r="D84" s="16">
        <f t="shared" ref="D84:P84" si="6">D4+D8+D12+D16+D20+D24+D28+D32+D37+D43+D49+D54+D60+D65+D72+D73+D75+D81+D82</f>
        <v>71</v>
      </c>
      <c r="E84" s="16">
        <f t="shared" si="6"/>
        <v>438</v>
      </c>
      <c r="F84" s="16">
        <f t="shared" si="6"/>
        <v>71</v>
      </c>
      <c r="G84" s="16">
        <f t="shared" si="6"/>
        <v>493</v>
      </c>
      <c r="H84" s="16">
        <f t="shared" si="6"/>
        <v>172</v>
      </c>
      <c r="I84" s="16">
        <f t="shared" si="6"/>
        <v>0</v>
      </c>
      <c r="J84" s="16">
        <f t="shared" si="6"/>
        <v>0</v>
      </c>
      <c r="K84" s="16">
        <f t="shared" si="6"/>
        <v>133</v>
      </c>
      <c r="L84" s="16">
        <f t="shared" si="6"/>
        <v>13</v>
      </c>
      <c r="M84" s="16">
        <f t="shared" si="6"/>
        <v>221</v>
      </c>
      <c r="N84" s="16">
        <f t="shared" si="6"/>
        <v>207</v>
      </c>
      <c r="O84" s="16">
        <f t="shared" si="6"/>
        <v>151</v>
      </c>
      <c r="P84" s="16">
        <f t="shared" si="6"/>
        <v>213</v>
      </c>
      <c r="Q84" s="20">
        <f t="shared" si="3"/>
        <v>1988</v>
      </c>
      <c r="R84" s="20">
        <f t="shared" si="4"/>
        <v>747</v>
      </c>
      <c r="S84" s="20">
        <f t="shared" si="5"/>
        <v>2735</v>
      </c>
    </row>
    <row r="85" spans="1:19" s="15" customFormat="1">
      <c r="A85" s="99"/>
      <c r="B85" s="16" t="s">
        <v>8</v>
      </c>
      <c r="C85" s="16">
        <f>C5+C9+C13+C17+C21+C25+C29+C33+C38+C39+C44+C50+C55+C61+C66+C74+C83</f>
        <v>233</v>
      </c>
      <c r="D85" s="16">
        <f t="shared" ref="D85:P85" si="7">D5+D9+D13+D17+D21+D25+D29+D33+D38+D39+D44+D50+D55+D61+D66+D74+D83</f>
        <v>18</v>
      </c>
      <c r="E85" s="16">
        <f t="shared" si="7"/>
        <v>273</v>
      </c>
      <c r="F85" s="16">
        <f>F5+F9+F13+F17+F21+F25+F29+F33+F38+F39+F44+F50+F55+F61+F66+F74+F83</f>
        <v>37</v>
      </c>
      <c r="G85" s="16">
        <f t="shared" si="7"/>
        <v>542</v>
      </c>
      <c r="H85" s="16">
        <f>H5+H9+H13+H17+H21+H25+H29+H33+H38+H39+H44+H50+H55+H61+H66+H74+H83</f>
        <v>79</v>
      </c>
      <c r="I85" s="16">
        <f t="shared" si="7"/>
        <v>4</v>
      </c>
      <c r="J85" s="16">
        <f>J5+J9+J13+J17+J21+J25+J29+J33+J38+J39+J44+J50+J55+J61+J66+J74+J83</f>
        <v>3</v>
      </c>
      <c r="K85" s="16">
        <f t="shared" si="7"/>
        <v>32</v>
      </c>
      <c r="L85" s="16">
        <f t="shared" si="7"/>
        <v>22</v>
      </c>
      <c r="M85" s="16">
        <f>M5+M9+M13+M17+M21+M25+M29+M33+M38+M39+M44+M50+M55+M61+M66+M74+M83</f>
        <v>615</v>
      </c>
      <c r="N85" s="16">
        <f t="shared" si="7"/>
        <v>285</v>
      </c>
      <c r="O85" s="16">
        <f>O5+O9+O13+O17+O21+O25+O29+O33+O38+O39+O44+O50+O55+O61+O66+O74+O83</f>
        <v>154</v>
      </c>
      <c r="P85" s="16">
        <f t="shared" si="7"/>
        <v>216</v>
      </c>
      <c r="Q85" s="20">
        <f t="shared" si="3"/>
        <v>1853</v>
      </c>
      <c r="R85" s="20">
        <f t="shared" si="4"/>
        <v>660</v>
      </c>
      <c r="S85" s="20">
        <f t="shared" si="5"/>
        <v>2513</v>
      </c>
    </row>
    <row r="86" spans="1:19" s="15" customFormat="1">
      <c r="A86" s="99"/>
      <c r="B86" s="16" t="s">
        <v>10</v>
      </c>
      <c r="C86" s="16">
        <f>C6+C10+C14+C18+C22+C26+C30+C34+C41+C45+C47+C52+C57+C58+C62+C67+C68+C76+C77+C78+C79+C80</f>
        <v>190</v>
      </c>
      <c r="D86" s="16">
        <f t="shared" ref="D86:P86" si="8">D6+D10+D14+D18+D22+D26+D30+D34+D41+D45+D47+D52+D57+D58+D62+D67+D68+D76+D77+D78+D79+D80</f>
        <v>7</v>
      </c>
      <c r="E86" s="16">
        <f t="shared" si="8"/>
        <v>295</v>
      </c>
      <c r="F86" s="16">
        <f t="shared" si="8"/>
        <v>37</v>
      </c>
      <c r="G86" s="16">
        <f t="shared" si="8"/>
        <v>437</v>
      </c>
      <c r="H86" s="16">
        <f t="shared" si="8"/>
        <v>108</v>
      </c>
      <c r="I86" s="16">
        <f t="shared" si="8"/>
        <v>31</v>
      </c>
      <c r="J86" s="16">
        <f t="shared" si="8"/>
        <v>10</v>
      </c>
      <c r="K86" s="16">
        <f t="shared" si="8"/>
        <v>199</v>
      </c>
      <c r="L86" s="16">
        <f t="shared" si="8"/>
        <v>95</v>
      </c>
      <c r="M86" s="16">
        <f t="shared" si="8"/>
        <v>66</v>
      </c>
      <c r="N86" s="16">
        <f t="shared" si="8"/>
        <v>94</v>
      </c>
      <c r="O86" s="16">
        <f t="shared" si="8"/>
        <v>108</v>
      </c>
      <c r="P86" s="16">
        <f t="shared" si="8"/>
        <v>182</v>
      </c>
      <c r="Q86" s="20">
        <f t="shared" si="3"/>
        <v>1326</v>
      </c>
      <c r="R86" s="20">
        <f t="shared" si="4"/>
        <v>533</v>
      </c>
      <c r="S86" s="20">
        <f t="shared" si="5"/>
        <v>1859</v>
      </c>
    </row>
    <row r="87" spans="1:19" s="15" customFormat="1">
      <c r="A87" s="99"/>
      <c r="B87" s="16" t="s">
        <v>11</v>
      </c>
      <c r="C87" s="16">
        <f>C7+C11+C15+C19+C23+C27+C31+C35+C36+C42+C46+C48+C53+C59+C64+C69+C71</f>
        <v>160</v>
      </c>
      <c r="D87" s="16">
        <f t="shared" ref="D87:P87" si="9">D7+D11+D15+D19+D23+D27+D31+D35+D36+D42+D46+D48+D53+D59+D64+D69+D71</f>
        <v>5</v>
      </c>
      <c r="E87" s="16">
        <f t="shared" si="9"/>
        <v>219</v>
      </c>
      <c r="F87" s="16">
        <f t="shared" si="9"/>
        <v>13</v>
      </c>
      <c r="G87" s="16">
        <f t="shared" si="9"/>
        <v>180</v>
      </c>
      <c r="H87" s="16">
        <f t="shared" si="9"/>
        <v>37</v>
      </c>
      <c r="I87" s="16">
        <f t="shared" si="9"/>
        <v>4</v>
      </c>
      <c r="J87" s="16">
        <f t="shared" si="9"/>
        <v>4</v>
      </c>
      <c r="K87" s="16">
        <f t="shared" si="9"/>
        <v>8</v>
      </c>
      <c r="L87" s="16">
        <f t="shared" si="9"/>
        <v>3</v>
      </c>
      <c r="M87" s="16">
        <f t="shared" si="9"/>
        <v>338</v>
      </c>
      <c r="N87" s="16">
        <f t="shared" si="9"/>
        <v>198</v>
      </c>
      <c r="O87" s="16">
        <f t="shared" si="9"/>
        <v>47</v>
      </c>
      <c r="P87" s="16">
        <f t="shared" si="9"/>
        <v>70</v>
      </c>
      <c r="Q87" s="20">
        <f t="shared" si="3"/>
        <v>956</v>
      </c>
      <c r="R87" s="20">
        <f t="shared" si="4"/>
        <v>330</v>
      </c>
      <c r="S87" s="20">
        <f t="shared" si="5"/>
        <v>1286</v>
      </c>
    </row>
    <row r="88" spans="1:19" s="15" customFormat="1">
      <c r="A88" s="99"/>
      <c r="B88" s="16" t="s">
        <v>44</v>
      </c>
      <c r="C88" s="16">
        <f>C40+C51+C56+C63+C70</f>
        <v>18</v>
      </c>
      <c r="D88" s="16">
        <f t="shared" ref="D88:P88" si="10">D40+D51+D56+D63+D70</f>
        <v>0</v>
      </c>
      <c r="E88" s="16">
        <f t="shared" si="10"/>
        <v>41</v>
      </c>
      <c r="F88" s="16">
        <f t="shared" si="10"/>
        <v>1</v>
      </c>
      <c r="G88" s="16">
        <f t="shared" si="10"/>
        <v>23</v>
      </c>
      <c r="H88" s="16">
        <f t="shared" si="10"/>
        <v>1</v>
      </c>
      <c r="I88" s="16">
        <f t="shared" si="10"/>
        <v>0</v>
      </c>
      <c r="J88" s="16">
        <f t="shared" si="10"/>
        <v>0</v>
      </c>
      <c r="K88" s="16">
        <f t="shared" si="10"/>
        <v>1</v>
      </c>
      <c r="L88" s="16">
        <f t="shared" si="10"/>
        <v>0</v>
      </c>
      <c r="M88" s="16">
        <f t="shared" si="10"/>
        <v>10</v>
      </c>
      <c r="N88" s="16">
        <f t="shared" si="10"/>
        <v>3</v>
      </c>
      <c r="O88" s="16">
        <f t="shared" si="10"/>
        <v>4</v>
      </c>
      <c r="P88" s="16">
        <f t="shared" si="10"/>
        <v>6</v>
      </c>
      <c r="Q88" s="20">
        <f t="shared" si="3"/>
        <v>97</v>
      </c>
      <c r="R88" s="20">
        <f t="shared" si="4"/>
        <v>11</v>
      </c>
      <c r="S88" s="20">
        <f t="shared" si="5"/>
        <v>108</v>
      </c>
    </row>
    <row r="89" spans="1:19" s="15" customFormat="1">
      <c r="A89" s="99" t="s">
        <v>45</v>
      </c>
      <c r="B89" s="99"/>
      <c r="C89" s="16">
        <f t="shared" ref="C89:P89" si="11">SUM(C84:C88)</f>
        <v>1153</v>
      </c>
      <c r="D89" s="16">
        <f t="shared" si="11"/>
        <v>101</v>
      </c>
      <c r="E89" s="16">
        <f t="shared" si="11"/>
        <v>1266</v>
      </c>
      <c r="F89" s="16">
        <f t="shared" si="11"/>
        <v>159</v>
      </c>
      <c r="G89" s="16">
        <f t="shared" si="11"/>
        <v>1675</v>
      </c>
      <c r="H89" s="16">
        <f t="shared" si="11"/>
        <v>397</v>
      </c>
      <c r="I89" s="16">
        <f t="shared" si="11"/>
        <v>39</v>
      </c>
      <c r="J89" s="16">
        <f t="shared" si="11"/>
        <v>17</v>
      </c>
      <c r="K89" s="16">
        <f t="shared" si="11"/>
        <v>373</v>
      </c>
      <c r="L89" s="16">
        <f t="shared" si="11"/>
        <v>133</v>
      </c>
      <c r="M89" s="16">
        <f t="shared" si="11"/>
        <v>1250</v>
      </c>
      <c r="N89" s="16">
        <f t="shared" si="11"/>
        <v>787</v>
      </c>
      <c r="O89" s="16">
        <f t="shared" si="11"/>
        <v>464</v>
      </c>
      <c r="P89" s="16">
        <f t="shared" si="11"/>
        <v>687</v>
      </c>
      <c r="Q89" s="20">
        <f t="shared" si="3"/>
        <v>6220</v>
      </c>
      <c r="R89" s="20">
        <f t="shared" si="4"/>
        <v>2281</v>
      </c>
      <c r="S89" s="20">
        <f t="shared" si="5"/>
        <v>8501</v>
      </c>
    </row>
  </sheetData>
  <autoFilter ref="A2:P89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</autoFilter>
  <mergeCells count="28">
    <mergeCell ref="A89:B89"/>
    <mergeCell ref="A60:A64"/>
    <mergeCell ref="A2:A3"/>
    <mergeCell ref="B2:B3"/>
    <mergeCell ref="A84:A88"/>
    <mergeCell ref="A65:A70"/>
    <mergeCell ref="A73:A74"/>
    <mergeCell ref="A43:A47"/>
    <mergeCell ref="A49:A53"/>
    <mergeCell ref="A54:A59"/>
    <mergeCell ref="A37:A42"/>
    <mergeCell ref="A24:A27"/>
    <mergeCell ref="A28:A31"/>
    <mergeCell ref="A32:A35"/>
    <mergeCell ref="A20:A23"/>
    <mergeCell ref="Q2:S2"/>
    <mergeCell ref="A1:S1"/>
    <mergeCell ref="A16:A19"/>
    <mergeCell ref="C2:D2"/>
    <mergeCell ref="E2:F2"/>
    <mergeCell ref="G2:H2"/>
    <mergeCell ref="I2:J2"/>
    <mergeCell ref="M2:N2"/>
    <mergeCell ref="O2:P2"/>
    <mergeCell ref="A4:A7"/>
    <mergeCell ref="A8:A11"/>
    <mergeCell ref="A12:A15"/>
    <mergeCell ref="K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0"/>
  <sheetViews>
    <sheetView rightToLeft="1" workbookViewId="0">
      <selection sqref="A1:XFD1048576"/>
    </sheetView>
  </sheetViews>
  <sheetFormatPr defaultColWidth="9" defaultRowHeight="27.75"/>
  <cols>
    <col min="1" max="2" width="9" style="14"/>
    <col min="3" max="3" width="11.42578125" style="14" customWidth="1"/>
    <col min="4" max="4" width="9" style="14"/>
    <col min="5" max="5" width="10.85546875" style="14" customWidth="1"/>
    <col min="6" max="16384" width="9" style="14"/>
  </cols>
  <sheetData>
    <row r="4" spans="3:5" ht="33" customHeight="1">
      <c r="C4" s="98" t="s">
        <v>325</v>
      </c>
      <c r="D4" s="98"/>
      <c r="E4" s="98"/>
    </row>
    <row r="5" spans="3:5" s="15" customFormat="1" ht="24.75" customHeight="1">
      <c r="C5" s="98"/>
      <c r="D5" s="98"/>
      <c r="E5" s="98"/>
    </row>
    <row r="6" spans="3:5" s="15" customFormat="1">
      <c r="C6" s="16" t="s">
        <v>94</v>
      </c>
      <c r="D6" s="16" t="s">
        <v>326</v>
      </c>
      <c r="E6" s="16" t="s">
        <v>327</v>
      </c>
    </row>
    <row r="7" spans="3:5" s="15" customFormat="1">
      <c r="C7" s="17" t="s">
        <v>7</v>
      </c>
      <c r="D7" s="17">
        <v>336</v>
      </c>
      <c r="E7" s="17">
        <v>96</v>
      </c>
    </row>
    <row r="8" spans="3:5" s="15" customFormat="1">
      <c r="C8" s="17" t="s">
        <v>8</v>
      </c>
      <c r="D8" s="17">
        <v>255</v>
      </c>
      <c r="E8" s="17">
        <v>82</v>
      </c>
    </row>
    <row r="9" spans="3:5" s="15" customFormat="1">
      <c r="C9" s="17" t="s">
        <v>10</v>
      </c>
      <c r="D9" s="17">
        <v>216</v>
      </c>
      <c r="E9" s="17">
        <v>79</v>
      </c>
    </row>
    <row r="10" spans="3:5" s="15" customFormat="1">
      <c r="C10" s="16" t="s">
        <v>67</v>
      </c>
      <c r="D10" s="16">
        <f>SUM(D7:D9)</f>
        <v>807</v>
      </c>
      <c r="E10" s="16">
        <f>SUM(E7:E9)</f>
        <v>257</v>
      </c>
    </row>
  </sheetData>
  <mergeCells count="1">
    <mergeCell ref="C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0"/>
  <sheetViews>
    <sheetView rightToLeft="1" workbookViewId="0">
      <selection activeCell="D11" sqref="D11"/>
    </sheetView>
  </sheetViews>
  <sheetFormatPr defaultColWidth="9" defaultRowHeight="27.75"/>
  <cols>
    <col min="1" max="1" width="9" style="14"/>
    <col min="2" max="2" width="16.42578125" style="14" customWidth="1"/>
    <col min="3" max="16384" width="9" style="14"/>
  </cols>
  <sheetData>
    <row r="5" spans="2:7" ht="15" customHeight="1">
      <c r="B5" s="121" t="s">
        <v>328</v>
      </c>
      <c r="C5" s="122"/>
      <c r="D5" s="122"/>
      <c r="E5" s="122"/>
      <c r="F5" s="122"/>
      <c r="G5" s="123"/>
    </row>
    <row r="6" spans="2:7" s="15" customFormat="1">
      <c r="B6" s="124"/>
      <c r="C6" s="125"/>
      <c r="D6" s="125"/>
      <c r="E6" s="125"/>
      <c r="F6" s="125"/>
      <c r="G6" s="126"/>
    </row>
    <row r="7" spans="2:7" s="15" customFormat="1" ht="42" customHeight="1">
      <c r="B7" s="16" t="s">
        <v>94</v>
      </c>
      <c r="C7" s="16" t="s">
        <v>7</v>
      </c>
      <c r="D7" s="16" t="s">
        <v>8</v>
      </c>
      <c r="E7" s="16" t="s">
        <v>10</v>
      </c>
      <c r="F7" s="16" t="s">
        <v>11</v>
      </c>
      <c r="G7" s="16" t="s">
        <v>67</v>
      </c>
    </row>
    <row r="8" spans="2:7" s="15" customFormat="1">
      <c r="B8" s="17" t="s">
        <v>329</v>
      </c>
      <c r="C8" s="17">
        <v>21</v>
      </c>
      <c r="D8" s="17">
        <v>20</v>
      </c>
      <c r="E8" s="17">
        <v>19</v>
      </c>
      <c r="F8" s="17">
        <v>6</v>
      </c>
      <c r="G8" s="16">
        <f>SUM(C8:F8)</f>
        <v>66</v>
      </c>
    </row>
    <row r="9" spans="2:7" s="15" customFormat="1">
      <c r="B9" s="17" t="s">
        <v>330</v>
      </c>
      <c r="C9" s="17">
        <v>10336</v>
      </c>
      <c r="D9" s="17">
        <v>13617</v>
      </c>
      <c r="E9" s="17">
        <v>7744</v>
      </c>
      <c r="F9" s="17">
        <v>4672</v>
      </c>
      <c r="G9" s="16">
        <f t="shared" ref="G9:G10" si="0">SUM(C9:F9)</f>
        <v>36369</v>
      </c>
    </row>
    <row r="10" spans="2:7" s="15" customFormat="1" ht="55.5">
      <c r="B10" s="17" t="s">
        <v>331</v>
      </c>
      <c r="C10" s="17">
        <v>10336</v>
      </c>
      <c r="D10" s="17">
        <v>12974</v>
      </c>
      <c r="E10" s="17">
        <v>7744</v>
      </c>
      <c r="F10" s="17">
        <v>4900</v>
      </c>
      <c r="G10" s="16">
        <f t="shared" si="0"/>
        <v>35954</v>
      </c>
    </row>
  </sheetData>
  <mergeCells count="1">
    <mergeCell ref="B5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rightToLeft="1" topLeftCell="A55" zoomScale="85" zoomScaleNormal="85" workbookViewId="0">
      <selection activeCell="H66" sqref="H66"/>
    </sheetView>
  </sheetViews>
  <sheetFormatPr defaultColWidth="9" defaultRowHeight="27.75"/>
  <cols>
    <col min="1" max="1" width="23.85546875" style="37" customWidth="1"/>
    <col min="2" max="16384" width="9" style="37"/>
  </cols>
  <sheetData>
    <row r="1" spans="1:17">
      <c r="A1" s="128" t="s">
        <v>401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7" ht="15" customHeight="1">
      <c r="A2" s="129" t="s">
        <v>129</v>
      </c>
      <c r="B2" s="129" t="s">
        <v>384</v>
      </c>
      <c r="C2" s="129"/>
      <c r="D2" s="129"/>
      <c r="E2" s="129" t="s">
        <v>385</v>
      </c>
      <c r="F2" s="129"/>
      <c r="G2" s="129"/>
      <c r="H2" s="129" t="s">
        <v>386</v>
      </c>
      <c r="I2" s="129"/>
      <c r="J2" s="129"/>
      <c r="K2" s="129" t="s">
        <v>387</v>
      </c>
      <c r="L2" s="129"/>
      <c r="M2" s="129"/>
      <c r="N2" s="129" t="s">
        <v>67</v>
      </c>
      <c r="O2" s="129"/>
      <c r="P2" s="129"/>
      <c r="Q2" s="38"/>
    </row>
    <row r="3" spans="1:17" ht="15.7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38"/>
    </row>
    <row r="4" spans="1:17">
      <c r="A4" s="129"/>
      <c r="B4" s="40" t="s">
        <v>3</v>
      </c>
      <c r="C4" s="40" t="s">
        <v>96</v>
      </c>
      <c r="D4" s="40" t="s">
        <v>5</v>
      </c>
      <c r="E4" s="40" t="s">
        <v>3</v>
      </c>
      <c r="F4" s="40" t="s">
        <v>96</v>
      </c>
      <c r="G4" s="40" t="s">
        <v>5</v>
      </c>
      <c r="H4" s="40" t="s">
        <v>3</v>
      </c>
      <c r="I4" s="40" t="s">
        <v>96</v>
      </c>
      <c r="J4" s="40" t="s">
        <v>5</v>
      </c>
      <c r="K4" s="40" t="s">
        <v>3</v>
      </c>
      <c r="L4" s="40" t="s">
        <v>96</v>
      </c>
      <c r="M4" s="40" t="s">
        <v>5</v>
      </c>
      <c r="N4" s="40" t="s">
        <v>3</v>
      </c>
      <c r="O4" s="40" t="s">
        <v>96</v>
      </c>
      <c r="P4" s="40" t="s">
        <v>5</v>
      </c>
      <c r="Q4" s="38"/>
    </row>
    <row r="5" spans="1:17">
      <c r="A5" s="39" t="s">
        <v>167</v>
      </c>
      <c r="B5" s="39">
        <v>178</v>
      </c>
      <c r="C5" s="39">
        <v>45</v>
      </c>
      <c r="D5" s="41">
        <f>B5+C5</f>
        <v>223</v>
      </c>
      <c r="E5" s="39">
        <v>139</v>
      </c>
      <c r="F5" s="39">
        <v>43</v>
      </c>
      <c r="G5" s="41">
        <f>E5+F5</f>
        <v>182</v>
      </c>
      <c r="H5" s="39">
        <v>105</v>
      </c>
      <c r="I5" s="39">
        <v>24</v>
      </c>
      <c r="J5" s="41">
        <f>H5+I5</f>
        <v>129</v>
      </c>
      <c r="K5" s="39">
        <v>28</v>
      </c>
      <c r="L5" s="39">
        <v>11</v>
      </c>
      <c r="M5" s="41">
        <f>K5+L5</f>
        <v>39</v>
      </c>
      <c r="N5" s="40">
        <f>K5+H5+E5+B5</f>
        <v>450</v>
      </c>
      <c r="O5" s="40">
        <f t="shared" ref="O5:P5" si="0">L5+I5+F5+C5</f>
        <v>123</v>
      </c>
      <c r="P5" s="40">
        <f t="shared" si="0"/>
        <v>573</v>
      </c>
      <c r="Q5" s="38"/>
    </row>
    <row r="6" spans="1:17">
      <c r="A6" s="39" t="s">
        <v>168</v>
      </c>
      <c r="B6" s="39">
        <v>54</v>
      </c>
      <c r="C6" s="39">
        <v>52</v>
      </c>
      <c r="D6" s="41">
        <f t="shared" ref="D6:D48" si="1">B6+C6</f>
        <v>106</v>
      </c>
      <c r="E6" s="39">
        <v>40</v>
      </c>
      <c r="F6" s="39">
        <v>22</v>
      </c>
      <c r="G6" s="41">
        <f t="shared" ref="G6:G48" si="2">E6+F6</f>
        <v>62</v>
      </c>
      <c r="H6" s="39">
        <v>53</v>
      </c>
      <c r="I6" s="39">
        <v>27</v>
      </c>
      <c r="J6" s="41">
        <f t="shared" ref="J6:J48" si="3">H6+I6</f>
        <v>80</v>
      </c>
      <c r="K6" s="39">
        <v>29</v>
      </c>
      <c r="L6" s="39">
        <v>19</v>
      </c>
      <c r="M6" s="41">
        <f t="shared" ref="M6:M48" si="4">K6+L6</f>
        <v>48</v>
      </c>
      <c r="N6" s="40">
        <f t="shared" ref="N6:N48" si="5">K6+H6+E6+B6</f>
        <v>176</v>
      </c>
      <c r="O6" s="40">
        <f t="shared" ref="O6:O48" si="6">L6+I6+F6+C6</f>
        <v>120</v>
      </c>
      <c r="P6" s="40">
        <f t="shared" ref="P6:P48" si="7">M6+J6+G6+D6</f>
        <v>296</v>
      </c>
      <c r="Q6" s="38"/>
    </row>
    <row r="7" spans="1:17">
      <c r="A7" s="39" t="s">
        <v>185</v>
      </c>
      <c r="B7" s="39">
        <v>56</v>
      </c>
      <c r="C7" s="39">
        <v>150</v>
      </c>
      <c r="D7" s="41">
        <f t="shared" si="1"/>
        <v>206</v>
      </c>
      <c r="E7" s="39">
        <v>25</v>
      </c>
      <c r="F7" s="39">
        <v>51</v>
      </c>
      <c r="G7" s="41">
        <f t="shared" si="2"/>
        <v>76</v>
      </c>
      <c r="H7" s="39">
        <v>13</v>
      </c>
      <c r="I7" s="39">
        <v>40</v>
      </c>
      <c r="J7" s="41">
        <f t="shared" si="3"/>
        <v>53</v>
      </c>
      <c r="K7" s="39">
        <v>9</v>
      </c>
      <c r="L7" s="39">
        <v>27</v>
      </c>
      <c r="M7" s="41">
        <f t="shared" si="4"/>
        <v>36</v>
      </c>
      <c r="N7" s="40">
        <f t="shared" si="5"/>
        <v>103</v>
      </c>
      <c r="O7" s="40">
        <f t="shared" si="6"/>
        <v>268</v>
      </c>
      <c r="P7" s="40">
        <f t="shared" si="7"/>
        <v>371</v>
      </c>
      <c r="Q7" s="38"/>
    </row>
    <row r="8" spans="1:17">
      <c r="A8" s="39" t="s">
        <v>182</v>
      </c>
      <c r="B8" s="39">
        <v>147</v>
      </c>
      <c r="C8" s="39">
        <v>47</v>
      </c>
      <c r="D8" s="41">
        <f t="shared" si="1"/>
        <v>194</v>
      </c>
      <c r="E8" s="39">
        <v>117</v>
      </c>
      <c r="F8" s="39">
        <v>26</v>
      </c>
      <c r="G8" s="41">
        <f t="shared" si="2"/>
        <v>143</v>
      </c>
      <c r="H8" s="39">
        <v>52</v>
      </c>
      <c r="I8" s="39">
        <v>18</v>
      </c>
      <c r="J8" s="41">
        <f t="shared" si="3"/>
        <v>70</v>
      </c>
      <c r="K8" s="39">
        <v>90</v>
      </c>
      <c r="L8" s="39">
        <v>27</v>
      </c>
      <c r="M8" s="41">
        <f t="shared" si="4"/>
        <v>117</v>
      </c>
      <c r="N8" s="40">
        <f t="shared" si="5"/>
        <v>406</v>
      </c>
      <c r="O8" s="40">
        <f t="shared" si="6"/>
        <v>118</v>
      </c>
      <c r="P8" s="40">
        <f t="shared" si="7"/>
        <v>524</v>
      </c>
      <c r="Q8" s="38"/>
    </row>
    <row r="9" spans="1:17">
      <c r="A9" s="39" t="s">
        <v>181</v>
      </c>
      <c r="B9" s="39">
        <v>48</v>
      </c>
      <c r="C9" s="39">
        <v>30</v>
      </c>
      <c r="D9" s="41">
        <f t="shared" si="1"/>
        <v>78</v>
      </c>
      <c r="E9" s="39">
        <v>42</v>
      </c>
      <c r="F9" s="39">
        <v>28</v>
      </c>
      <c r="G9" s="41">
        <f t="shared" si="2"/>
        <v>70</v>
      </c>
      <c r="H9" s="39">
        <v>18</v>
      </c>
      <c r="I9" s="39">
        <v>15</v>
      </c>
      <c r="J9" s="41">
        <f t="shared" si="3"/>
        <v>33</v>
      </c>
      <c r="K9" s="39">
        <v>12</v>
      </c>
      <c r="L9" s="39">
        <v>23</v>
      </c>
      <c r="M9" s="41">
        <f t="shared" si="4"/>
        <v>35</v>
      </c>
      <c r="N9" s="40">
        <f t="shared" si="5"/>
        <v>120</v>
      </c>
      <c r="O9" s="40">
        <f t="shared" si="6"/>
        <v>96</v>
      </c>
      <c r="P9" s="40">
        <f t="shared" si="7"/>
        <v>216</v>
      </c>
      <c r="Q9" s="38"/>
    </row>
    <row r="10" spans="1:17">
      <c r="A10" s="39" t="s">
        <v>73</v>
      </c>
      <c r="B10" s="39">
        <v>188</v>
      </c>
      <c r="C10" s="39">
        <v>44</v>
      </c>
      <c r="D10" s="41">
        <f t="shared" si="1"/>
        <v>232</v>
      </c>
      <c r="E10" s="39">
        <v>98</v>
      </c>
      <c r="F10" s="39">
        <v>23</v>
      </c>
      <c r="G10" s="41">
        <f t="shared" si="2"/>
        <v>121</v>
      </c>
      <c r="H10" s="39">
        <v>107</v>
      </c>
      <c r="I10" s="39">
        <v>7</v>
      </c>
      <c r="J10" s="41">
        <f t="shared" si="3"/>
        <v>114</v>
      </c>
      <c r="K10" s="39">
        <v>102</v>
      </c>
      <c r="L10" s="39">
        <v>13</v>
      </c>
      <c r="M10" s="41">
        <f t="shared" si="4"/>
        <v>115</v>
      </c>
      <c r="N10" s="40">
        <f t="shared" si="5"/>
        <v>495</v>
      </c>
      <c r="O10" s="40">
        <f t="shared" si="6"/>
        <v>87</v>
      </c>
      <c r="P10" s="40">
        <f t="shared" si="7"/>
        <v>582</v>
      </c>
      <c r="Q10" s="38"/>
    </row>
    <row r="11" spans="1:17">
      <c r="A11" s="39" t="s">
        <v>74</v>
      </c>
      <c r="B11" s="39">
        <v>88</v>
      </c>
      <c r="C11" s="39">
        <v>0</v>
      </c>
      <c r="D11" s="41">
        <f t="shared" si="1"/>
        <v>88</v>
      </c>
      <c r="E11" s="39">
        <v>110</v>
      </c>
      <c r="F11" s="39">
        <v>4</v>
      </c>
      <c r="G11" s="41">
        <f t="shared" si="2"/>
        <v>114</v>
      </c>
      <c r="H11" s="39">
        <v>0</v>
      </c>
      <c r="I11" s="39">
        <v>0</v>
      </c>
      <c r="J11" s="41">
        <f t="shared" si="3"/>
        <v>0</v>
      </c>
      <c r="K11" s="39">
        <v>0</v>
      </c>
      <c r="L11" s="39">
        <v>0</v>
      </c>
      <c r="M11" s="41">
        <f t="shared" si="4"/>
        <v>0</v>
      </c>
      <c r="N11" s="40">
        <f t="shared" si="5"/>
        <v>198</v>
      </c>
      <c r="O11" s="40">
        <f t="shared" si="6"/>
        <v>4</v>
      </c>
      <c r="P11" s="40">
        <f t="shared" si="7"/>
        <v>202</v>
      </c>
      <c r="Q11" s="38"/>
    </row>
    <row r="12" spans="1:17">
      <c r="A12" s="39" t="s">
        <v>402</v>
      </c>
      <c r="B12" s="39">
        <v>38</v>
      </c>
      <c r="C12" s="39">
        <v>34</v>
      </c>
      <c r="D12" s="41">
        <f t="shared" si="1"/>
        <v>72</v>
      </c>
      <c r="E12" s="39">
        <v>28</v>
      </c>
      <c r="F12" s="39">
        <v>16</v>
      </c>
      <c r="G12" s="41">
        <f t="shared" si="2"/>
        <v>44</v>
      </c>
      <c r="H12" s="39">
        <v>22</v>
      </c>
      <c r="I12" s="39">
        <v>14</v>
      </c>
      <c r="J12" s="41">
        <f t="shared" si="3"/>
        <v>36</v>
      </c>
      <c r="K12" s="39">
        <v>32</v>
      </c>
      <c r="L12" s="39">
        <v>14</v>
      </c>
      <c r="M12" s="41">
        <f t="shared" si="4"/>
        <v>46</v>
      </c>
      <c r="N12" s="40">
        <f t="shared" si="5"/>
        <v>120</v>
      </c>
      <c r="O12" s="40">
        <f t="shared" si="6"/>
        <v>78</v>
      </c>
      <c r="P12" s="40">
        <f t="shared" si="7"/>
        <v>198</v>
      </c>
      <c r="Q12" s="38"/>
    </row>
    <row r="13" spans="1:17">
      <c r="A13" s="39" t="s">
        <v>298</v>
      </c>
      <c r="B13" s="39">
        <v>0</v>
      </c>
      <c r="C13" s="39">
        <v>0</v>
      </c>
      <c r="D13" s="41">
        <f t="shared" si="1"/>
        <v>0</v>
      </c>
      <c r="E13" s="39">
        <v>0</v>
      </c>
      <c r="F13" s="39">
        <v>0</v>
      </c>
      <c r="G13" s="41">
        <f t="shared" si="2"/>
        <v>0</v>
      </c>
      <c r="H13" s="39">
        <v>0</v>
      </c>
      <c r="I13" s="39">
        <v>0</v>
      </c>
      <c r="J13" s="41">
        <f t="shared" si="3"/>
        <v>0</v>
      </c>
      <c r="K13" s="39">
        <v>0</v>
      </c>
      <c r="L13" s="39">
        <v>0</v>
      </c>
      <c r="M13" s="41">
        <f t="shared" si="4"/>
        <v>0</v>
      </c>
      <c r="N13" s="40">
        <f t="shared" si="5"/>
        <v>0</v>
      </c>
      <c r="O13" s="40">
        <f t="shared" si="6"/>
        <v>0</v>
      </c>
      <c r="P13" s="40">
        <f t="shared" si="7"/>
        <v>0</v>
      </c>
      <c r="Q13" s="38"/>
    </row>
    <row r="14" spans="1:17">
      <c r="A14" s="39" t="s">
        <v>23</v>
      </c>
      <c r="B14" s="39">
        <v>0</v>
      </c>
      <c r="C14" s="39">
        <v>0</v>
      </c>
      <c r="D14" s="41">
        <f t="shared" si="1"/>
        <v>0</v>
      </c>
      <c r="E14" s="39">
        <v>3</v>
      </c>
      <c r="F14" s="39">
        <v>14</v>
      </c>
      <c r="G14" s="41">
        <f t="shared" si="2"/>
        <v>17</v>
      </c>
      <c r="H14" s="39">
        <v>3</v>
      </c>
      <c r="I14" s="39">
        <v>1</v>
      </c>
      <c r="J14" s="41">
        <f t="shared" si="3"/>
        <v>4</v>
      </c>
      <c r="K14" s="39">
        <v>0</v>
      </c>
      <c r="L14" s="39">
        <v>0</v>
      </c>
      <c r="M14" s="41">
        <f t="shared" si="4"/>
        <v>0</v>
      </c>
      <c r="N14" s="40">
        <f t="shared" si="5"/>
        <v>6</v>
      </c>
      <c r="O14" s="40">
        <f t="shared" si="6"/>
        <v>15</v>
      </c>
      <c r="P14" s="40">
        <f t="shared" si="7"/>
        <v>21</v>
      </c>
      <c r="Q14" s="38"/>
    </row>
    <row r="15" spans="1:17">
      <c r="A15" s="39" t="s">
        <v>403</v>
      </c>
      <c r="B15" s="39">
        <v>0</v>
      </c>
      <c r="C15" s="39">
        <v>0</v>
      </c>
      <c r="D15" s="41">
        <f t="shared" si="1"/>
        <v>0</v>
      </c>
      <c r="E15" s="39">
        <v>0</v>
      </c>
      <c r="F15" s="39">
        <v>0</v>
      </c>
      <c r="G15" s="41">
        <f t="shared" si="2"/>
        <v>0</v>
      </c>
      <c r="H15" s="39">
        <v>0</v>
      </c>
      <c r="I15" s="39">
        <v>0</v>
      </c>
      <c r="J15" s="41">
        <f t="shared" si="3"/>
        <v>0</v>
      </c>
      <c r="K15" s="39">
        <v>72</v>
      </c>
      <c r="L15" s="39">
        <v>26</v>
      </c>
      <c r="M15" s="41">
        <f t="shared" si="4"/>
        <v>98</v>
      </c>
      <c r="N15" s="40">
        <f t="shared" si="5"/>
        <v>72</v>
      </c>
      <c r="O15" s="40">
        <f t="shared" si="6"/>
        <v>26</v>
      </c>
      <c r="P15" s="40">
        <f t="shared" si="7"/>
        <v>98</v>
      </c>
      <c r="Q15" s="38"/>
    </row>
    <row r="16" spans="1:17">
      <c r="A16" s="39" t="s">
        <v>404</v>
      </c>
      <c r="B16" s="39">
        <v>71</v>
      </c>
      <c r="C16" s="39">
        <v>35</v>
      </c>
      <c r="D16" s="41">
        <f t="shared" si="1"/>
        <v>106</v>
      </c>
      <c r="E16" s="39">
        <v>21</v>
      </c>
      <c r="F16" s="39">
        <v>9</v>
      </c>
      <c r="G16" s="41">
        <f t="shared" si="2"/>
        <v>30</v>
      </c>
      <c r="H16" s="39">
        <v>22</v>
      </c>
      <c r="I16" s="39">
        <v>22</v>
      </c>
      <c r="J16" s="41">
        <f t="shared" si="3"/>
        <v>44</v>
      </c>
      <c r="K16" s="39">
        <v>26</v>
      </c>
      <c r="L16" s="39">
        <v>19</v>
      </c>
      <c r="M16" s="41">
        <f t="shared" si="4"/>
        <v>45</v>
      </c>
      <c r="N16" s="40">
        <f t="shared" si="5"/>
        <v>140</v>
      </c>
      <c r="O16" s="40">
        <f t="shared" si="6"/>
        <v>85</v>
      </c>
      <c r="P16" s="40">
        <f t="shared" si="7"/>
        <v>225</v>
      </c>
      <c r="Q16" s="38"/>
    </row>
    <row r="17" spans="1:17">
      <c r="A17" s="39" t="s">
        <v>24</v>
      </c>
      <c r="B17" s="39">
        <v>0</v>
      </c>
      <c r="C17" s="39">
        <v>0</v>
      </c>
      <c r="D17" s="41">
        <f t="shared" si="1"/>
        <v>0</v>
      </c>
      <c r="E17" s="39">
        <v>0</v>
      </c>
      <c r="F17" s="39">
        <v>0</v>
      </c>
      <c r="G17" s="41">
        <f t="shared" si="2"/>
        <v>0</v>
      </c>
      <c r="H17" s="39">
        <v>0</v>
      </c>
      <c r="I17" s="39">
        <v>0</v>
      </c>
      <c r="J17" s="41">
        <f t="shared" si="3"/>
        <v>0</v>
      </c>
      <c r="K17" s="39">
        <v>67</v>
      </c>
      <c r="L17" s="39">
        <v>3</v>
      </c>
      <c r="M17" s="41">
        <f t="shared" si="4"/>
        <v>70</v>
      </c>
      <c r="N17" s="40">
        <f t="shared" si="5"/>
        <v>67</v>
      </c>
      <c r="O17" s="40">
        <f t="shared" si="6"/>
        <v>3</v>
      </c>
      <c r="P17" s="40">
        <f t="shared" si="7"/>
        <v>70</v>
      </c>
      <c r="Q17" s="38"/>
    </row>
    <row r="18" spans="1:17">
      <c r="A18" s="39" t="s">
        <v>25</v>
      </c>
      <c r="B18" s="39">
        <v>352</v>
      </c>
      <c r="C18" s="39">
        <v>385</v>
      </c>
      <c r="D18" s="41">
        <f t="shared" si="1"/>
        <v>737</v>
      </c>
      <c r="E18" s="39">
        <v>255</v>
      </c>
      <c r="F18" s="39">
        <v>225</v>
      </c>
      <c r="G18" s="41">
        <f t="shared" si="2"/>
        <v>480</v>
      </c>
      <c r="H18" s="39">
        <v>93</v>
      </c>
      <c r="I18" s="39">
        <v>68</v>
      </c>
      <c r="J18" s="41">
        <f t="shared" si="3"/>
        <v>161</v>
      </c>
      <c r="K18" s="39">
        <v>162</v>
      </c>
      <c r="L18" s="39">
        <v>122</v>
      </c>
      <c r="M18" s="41">
        <f t="shared" si="4"/>
        <v>284</v>
      </c>
      <c r="N18" s="40">
        <f t="shared" si="5"/>
        <v>862</v>
      </c>
      <c r="O18" s="40">
        <f t="shared" si="6"/>
        <v>800</v>
      </c>
      <c r="P18" s="40">
        <f t="shared" si="7"/>
        <v>1662</v>
      </c>
      <c r="Q18" s="38"/>
    </row>
    <row r="19" spans="1:17">
      <c r="A19" s="39" t="s">
        <v>33</v>
      </c>
      <c r="B19" s="39">
        <v>766</v>
      </c>
      <c r="C19" s="39">
        <v>476</v>
      </c>
      <c r="D19" s="41">
        <f t="shared" si="1"/>
        <v>1242</v>
      </c>
      <c r="E19" s="39">
        <v>529</v>
      </c>
      <c r="F19" s="39">
        <v>199</v>
      </c>
      <c r="G19" s="41">
        <f t="shared" si="2"/>
        <v>728</v>
      </c>
      <c r="H19" s="39">
        <v>320</v>
      </c>
      <c r="I19" s="39">
        <v>109</v>
      </c>
      <c r="J19" s="41">
        <f t="shared" si="3"/>
        <v>429</v>
      </c>
      <c r="K19" s="39">
        <v>0</v>
      </c>
      <c r="L19" s="39">
        <v>0</v>
      </c>
      <c r="M19" s="41">
        <f t="shared" si="4"/>
        <v>0</v>
      </c>
      <c r="N19" s="40">
        <f t="shared" si="5"/>
        <v>1615</v>
      </c>
      <c r="O19" s="40">
        <f t="shared" si="6"/>
        <v>784</v>
      </c>
      <c r="P19" s="40">
        <f t="shared" si="7"/>
        <v>2399</v>
      </c>
      <c r="Q19" s="38"/>
    </row>
    <row r="20" spans="1:17">
      <c r="A20" s="39" t="s">
        <v>35</v>
      </c>
      <c r="B20" s="39">
        <v>685</v>
      </c>
      <c r="C20" s="39">
        <v>311</v>
      </c>
      <c r="D20" s="41">
        <f t="shared" si="1"/>
        <v>996</v>
      </c>
      <c r="E20" s="39">
        <v>340</v>
      </c>
      <c r="F20" s="39">
        <v>69</v>
      </c>
      <c r="G20" s="41">
        <f t="shared" si="2"/>
        <v>409</v>
      </c>
      <c r="H20" s="39">
        <v>52</v>
      </c>
      <c r="I20" s="39">
        <v>15</v>
      </c>
      <c r="J20" s="41">
        <f t="shared" si="3"/>
        <v>67</v>
      </c>
      <c r="K20" s="39">
        <v>0</v>
      </c>
      <c r="L20" s="39">
        <v>0</v>
      </c>
      <c r="M20" s="41">
        <f t="shared" si="4"/>
        <v>0</v>
      </c>
      <c r="N20" s="40">
        <f t="shared" si="5"/>
        <v>1077</v>
      </c>
      <c r="O20" s="40">
        <f t="shared" si="6"/>
        <v>395</v>
      </c>
      <c r="P20" s="40">
        <f t="shared" si="7"/>
        <v>1472</v>
      </c>
      <c r="Q20" s="38"/>
    </row>
    <row r="21" spans="1:17">
      <c r="A21" s="39" t="s">
        <v>177</v>
      </c>
      <c r="B21" s="39">
        <v>1045</v>
      </c>
      <c r="C21" s="39">
        <v>1326</v>
      </c>
      <c r="D21" s="41">
        <f t="shared" si="1"/>
        <v>2371</v>
      </c>
      <c r="E21" s="39">
        <v>830</v>
      </c>
      <c r="F21" s="39">
        <v>1012</v>
      </c>
      <c r="G21" s="41">
        <f t="shared" si="2"/>
        <v>1842</v>
      </c>
      <c r="H21" s="39">
        <v>567</v>
      </c>
      <c r="I21" s="39">
        <v>469</v>
      </c>
      <c r="J21" s="41">
        <f t="shared" si="3"/>
        <v>1036</v>
      </c>
      <c r="K21" s="39">
        <v>348</v>
      </c>
      <c r="L21" s="39">
        <v>473</v>
      </c>
      <c r="M21" s="41">
        <f t="shared" si="4"/>
        <v>821</v>
      </c>
      <c r="N21" s="40">
        <f t="shared" si="5"/>
        <v>2790</v>
      </c>
      <c r="O21" s="40">
        <f t="shared" si="6"/>
        <v>3280</v>
      </c>
      <c r="P21" s="40">
        <f t="shared" si="7"/>
        <v>6070</v>
      </c>
      <c r="Q21" s="38"/>
    </row>
    <row r="22" spans="1:17">
      <c r="A22" s="39" t="s">
        <v>405</v>
      </c>
      <c r="B22" s="39">
        <v>0</v>
      </c>
      <c r="C22" s="39">
        <v>0</v>
      </c>
      <c r="D22" s="41">
        <f t="shared" si="1"/>
        <v>0</v>
      </c>
      <c r="E22" s="39">
        <v>0</v>
      </c>
      <c r="F22" s="39">
        <v>2</v>
      </c>
      <c r="G22" s="41">
        <f t="shared" si="2"/>
        <v>2</v>
      </c>
      <c r="H22" s="39">
        <v>0</v>
      </c>
      <c r="I22" s="39">
        <v>0</v>
      </c>
      <c r="J22" s="41">
        <f t="shared" si="3"/>
        <v>0</v>
      </c>
      <c r="K22" s="39">
        <v>0</v>
      </c>
      <c r="L22" s="39">
        <v>0</v>
      </c>
      <c r="M22" s="41">
        <f t="shared" si="4"/>
        <v>0</v>
      </c>
      <c r="N22" s="40">
        <f t="shared" si="5"/>
        <v>0</v>
      </c>
      <c r="O22" s="40">
        <f t="shared" si="6"/>
        <v>2</v>
      </c>
      <c r="P22" s="40">
        <f t="shared" si="7"/>
        <v>2</v>
      </c>
      <c r="Q22" s="38"/>
    </row>
    <row r="23" spans="1:17">
      <c r="A23" s="39" t="s">
        <v>31</v>
      </c>
      <c r="B23" s="39">
        <v>101</v>
      </c>
      <c r="C23" s="39">
        <v>395</v>
      </c>
      <c r="D23" s="41">
        <f t="shared" si="1"/>
        <v>496</v>
      </c>
      <c r="E23" s="39">
        <v>95</v>
      </c>
      <c r="F23" s="39">
        <v>257</v>
      </c>
      <c r="G23" s="41">
        <f t="shared" si="2"/>
        <v>352</v>
      </c>
      <c r="H23" s="39">
        <v>54</v>
      </c>
      <c r="I23" s="39">
        <v>338</v>
      </c>
      <c r="J23" s="41">
        <f t="shared" si="3"/>
        <v>392</v>
      </c>
      <c r="K23" s="39">
        <v>34</v>
      </c>
      <c r="L23" s="39">
        <v>203</v>
      </c>
      <c r="M23" s="41">
        <f t="shared" si="4"/>
        <v>237</v>
      </c>
      <c r="N23" s="40">
        <f t="shared" si="5"/>
        <v>284</v>
      </c>
      <c r="O23" s="40">
        <f t="shared" si="6"/>
        <v>1193</v>
      </c>
      <c r="P23" s="40">
        <f t="shared" si="7"/>
        <v>1477</v>
      </c>
      <c r="Q23" s="38"/>
    </row>
    <row r="24" spans="1:17">
      <c r="A24" s="39" t="s">
        <v>406</v>
      </c>
      <c r="B24" s="39">
        <v>35</v>
      </c>
      <c r="C24" s="39">
        <v>27</v>
      </c>
      <c r="D24" s="41">
        <f t="shared" si="1"/>
        <v>62</v>
      </c>
      <c r="E24" s="39">
        <v>0</v>
      </c>
      <c r="F24" s="39">
        <v>0</v>
      </c>
      <c r="G24" s="41">
        <f t="shared" si="2"/>
        <v>0</v>
      </c>
      <c r="H24" s="39">
        <v>0</v>
      </c>
      <c r="I24" s="39">
        <v>0</v>
      </c>
      <c r="J24" s="41">
        <f t="shared" si="3"/>
        <v>0</v>
      </c>
      <c r="K24" s="39">
        <v>0</v>
      </c>
      <c r="L24" s="39">
        <v>0</v>
      </c>
      <c r="M24" s="41">
        <f t="shared" si="4"/>
        <v>0</v>
      </c>
      <c r="N24" s="40">
        <f t="shared" si="5"/>
        <v>35</v>
      </c>
      <c r="O24" s="40">
        <f t="shared" si="6"/>
        <v>27</v>
      </c>
      <c r="P24" s="40">
        <f t="shared" si="7"/>
        <v>62</v>
      </c>
      <c r="Q24" s="38"/>
    </row>
    <row r="25" spans="1:17">
      <c r="A25" s="39" t="s">
        <v>186</v>
      </c>
      <c r="B25" s="39">
        <v>0</v>
      </c>
      <c r="C25" s="39">
        <v>0</v>
      </c>
      <c r="D25" s="41">
        <f t="shared" si="1"/>
        <v>0</v>
      </c>
      <c r="E25" s="39">
        <v>0</v>
      </c>
      <c r="F25" s="39">
        <v>0</v>
      </c>
      <c r="G25" s="41">
        <f t="shared" si="2"/>
        <v>0</v>
      </c>
      <c r="H25" s="39">
        <v>4</v>
      </c>
      <c r="I25" s="39">
        <v>0</v>
      </c>
      <c r="J25" s="41">
        <f t="shared" si="3"/>
        <v>4</v>
      </c>
      <c r="K25" s="39">
        <v>0</v>
      </c>
      <c r="L25" s="39">
        <v>0</v>
      </c>
      <c r="M25" s="41">
        <f t="shared" si="4"/>
        <v>0</v>
      </c>
      <c r="N25" s="40">
        <f t="shared" si="5"/>
        <v>4</v>
      </c>
      <c r="O25" s="40">
        <f t="shared" si="6"/>
        <v>0</v>
      </c>
      <c r="P25" s="40">
        <f t="shared" si="7"/>
        <v>4</v>
      </c>
      <c r="Q25" s="38"/>
    </row>
    <row r="26" spans="1:17">
      <c r="A26" s="39" t="s">
        <v>407</v>
      </c>
      <c r="B26" s="39">
        <v>164</v>
      </c>
      <c r="C26" s="39">
        <v>155</v>
      </c>
      <c r="D26" s="41">
        <f t="shared" si="1"/>
        <v>319</v>
      </c>
      <c r="E26" s="39">
        <v>0</v>
      </c>
      <c r="F26" s="39">
        <v>0</v>
      </c>
      <c r="G26" s="41">
        <f t="shared" si="2"/>
        <v>0</v>
      </c>
      <c r="H26" s="39">
        <v>0</v>
      </c>
      <c r="I26" s="39">
        <v>0</v>
      </c>
      <c r="J26" s="41">
        <f t="shared" si="3"/>
        <v>0</v>
      </c>
      <c r="K26" s="39">
        <v>0</v>
      </c>
      <c r="L26" s="39">
        <v>0</v>
      </c>
      <c r="M26" s="41">
        <f t="shared" si="4"/>
        <v>0</v>
      </c>
      <c r="N26" s="40">
        <f t="shared" si="5"/>
        <v>164</v>
      </c>
      <c r="O26" s="40">
        <f t="shared" si="6"/>
        <v>155</v>
      </c>
      <c r="P26" s="40">
        <f t="shared" si="7"/>
        <v>319</v>
      </c>
      <c r="Q26" s="38"/>
    </row>
    <row r="27" spans="1:17">
      <c r="A27" s="39" t="s">
        <v>408</v>
      </c>
      <c r="B27" s="39">
        <v>35</v>
      </c>
      <c r="C27" s="39">
        <v>15</v>
      </c>
      <c r="D27" s="41">
        <f t="shared" si="1"/>
        <v>50</v>
      </c>
      <c r="E27" s="39">
        <v>0</v>
      </c>
      <c r="F27" s="39">
        <v>0</v>
      </c>
      <c r="G27" s="41">
        <f t="shared" si="2"/>
        <v>0</v>
      </c>
      <c r="H27" s="39">
        <v>0</v>
      </c>
      <c r="I27" s="39">
        <v>0</v>
      </c>
      <c r="J27" s="41">
        <f t="shared" si="3"/>
        <v>0</v>
      </c>
      <c r="K27" s="39">
        <v>0</v>
      </c>
      <c r="L27" s="39">
        <v>0</v>
      </c>
      <c r="M27" s="41">
        <f t="shared" si="4"/>
        <v>0</v>
      </c>
      <c r="N27" s="40">
        <f t="shared" si="5"/>
        <v>35</v>
      </c>
      <c r="O27" s="40">
        <f t="shared" si="6"/>
        <v>15</v>
      </c>
      <c r="P27" s="40">
        <f t="shared" si="7"/>
        <v>50</v>
      </c>
      <c r="Q27" s="38"/>
    </row>
    <row r="28" spans="1:17">
      <c r="A28" s="39" t="s">
        <v>42</v>
      </c>
      <c r="B28" s="39">
        <v>0</v>
      </c>
      <c r="C28" s="39">
        <v>0</v>
      </c>
      <c r="D28" s="41">
        <f t="shared" si="1"/>
        <v>0</v>
      </c>
      <c r="E28" s="39">
        <v>0</v>
      </c>
      <c r="F28" s="39">
        <v>0</v>
      </c>
      <c r="G28" s="41">
        <f t="shared" si="2"/>
        <v>0</v>
      </c>
      <c r="H28" s="39">
        <v>22</v>
      </c>
      <c r="I28" s="39">
        <v>3</v>
      </c>
      <c r="J28" s="41">
        <f t="shared" si="3"/>
        <v>25</v>
      </c>
      <c r="K28" s="39">
        <v>5</v>
      </c>
      <c r="L28" s="39">
        <v>1</v>
      </c>
      <c r="M28" s="41">
        <f t="shared" si="4"/>
        <v>6</v>
      </c>
      <c r="N28" s="40">
        <f t="shared" si="5"/>
        <v>27</v>
      </c>
      <c r="O28" s="40">
        <f t="shared" si="6"/>
        <v>4</v>
      </c>
      <c r="P28" s="40">
        <f t="shared" si="7"/>
        <v>31</v>
      </c>
      <c r="Q28" s="38"/>
    </row>
    <row r="29" spans="1:17">
      <c r="A29" s="39" t="s">
        <v>409</v>
      </c>
      <c r="B29" s="39">
        <v>0</v>
      </c>
      <c r="C29" s="39">
        <v>0</v>
      </c>
      <c r="D29" s="41">
        <f t="shared" si="1"/>
        <v>0</v>
      </c>
      <c r="E29" s="39">
        <v>9</v>
      </c>
      <c r="F29" s="39">
        <v>0</v>
      </c>
      <c r="G29" s="41">
        <f t="shared" si="2"/>
        <v>9</v>
      </c>
      <c r="H29" s="39">
        <v>0</v>
      </c>
      <c r="I29" s="39">
        <v>0</v>
      </c>
      <c r="J29" s="41">
        <f t="shared" si="3"/>
        <v>0</v>
      </c>
      <c r="K29" s="39">
        <v>0</v>
      </c>
      <c r="L29" s="39">
        <v>0</v>
      </c>
      <c r="M29" s="41">
        <f t="shared" si="4"/>
        <v>0</v>
      </c>
      <c r="N29" s="40">
        <f t="shared" si="5"/>
        <v>9</v>
      </c>
      <c r="O29" s="40">
        <f t="shared" si="6"/>
        <v>0</v>
      </c>
      <c r="P29" s="40">
        <f t="shared" si="7"/>
        <v>9</v>
      </c>
      <c r="Q29" s="38"/>
    </row>
    <row r="30" spans="1:17">
      <c r="A30" s="39" t="s">
        <v>410</v>
      </c>
      <c r="B30" s="39">
        <v>0</v>
      </c>
      <c r="C30" s="39">
        <v>0</v>
      </c>
      <c r="D30" s="41">
        <f t="shared" si="1"/>
        <v>0</v>
      </c>
      <c r="E30" s="39">
        <v>28</v>
      </c>
      <c r="F30" s="39">
        <v>21</v>
      </c>
      <c r="G30" s="41">
        <f t="shared" si="2"/>
        <v>49</v>
      </c>
      <c r="H30" s="39">
        <v>0</v>
      </c>
      <c r="I30" s="39">
        <v>0</v>
      </c>
      <c r="J30" s="41">
        <f t="shared" si="3"/>
        <v>0</v>
      </c>
      <c r="K30" s="39">
        <v>0</v>
      </c>
      <c r="L30" s="39">
        <v>0</v>
      </c>
      <c r="M30" s="41">
        <f t="shared" si="4"/>
        <v>0</v>
      </c>
      <c r="N30" s="40">
        <f t="shared" si="5"/>
        <v>28</v>
      </c>
      <c r="O30" s="40">
        <f t="shared" si="6"/>
        <v>21</v>
      </c>
      <c r="P30" s="40">
        <f t="shared" si="7"/>
        <v>49</v>
      </c>
      <c r="Q30" s="38"/>
    </row>
    <row r="31" spans="1:17">
      <c r="A31" s="39" t="s">
        <v>411</v>
      </c>
      <c r="B31" s="39">
        <v>0</v>
      </c>
      <c r="C31" s="39">
        <v>0</v>
      </c>
      <c r="D31" s="41">
        <f t="shared" si="1"/>
        <v>0</v>
      </c>
      <c r="E31" s="39">
        <v>0</v>
      </c>
      <c r="F31" s="39">
        <v>0</v>
      </c>
      <c r="G31" s="41">
        <f t="shared" si="2"/>
        <v>0</v>
      </c>
      <c r="H31" s="39">
        <v>21</v>
      </c>
      <c r="I31" s="39">
        <v>14</v>
      </c>
      <c r="J31" s="41">
        <f t="shared" si="3"/>
        <v>35</v>
      </c>
      <c r="K31" s="39">
        <v>21</v>
      </c>
      <c r="L31" s="39">
        <v>9</v>
      </c>
      <c r="M31" s="41">
        <f t="shared" si="4"/>
        <v>30</v>
      </c>
      <c r="N31" s="40">
        <f t="shared" si="5"/>
        <v>42</v>
      </c>
      <c r="O31" s="40">
        <f t="shared" si="6"/>
        <v>23</v>
      </c>
      <c r="P31" s="40">
        <f t="shared" si="7"/>
        <v>65</v>
      </c>
      <c r="Q31" s="127"/>
    </row>
    <row r="32" spans="1:17">
      <c r="A32" s="39" t="s">
        <v>412</v>
      </c>
      <c r="B32" s="39">
        <v>0</v>
      </c>
      <c r="C32" s="39">
        <v>0</v>
      </c>
      <c r="D32" s="41">
        <f t="shared" si="1"/>
        <v>0</v>
      </c>
      <c r="E32" s="39">
        <v>0</v>
      </c>
      <c r="F32" s="39">
        <v>0</v>
      </c>
      <c r="G32" s="41">
        <f t="shared" si="2"/>
        <v>0</v>
      </c>
      <c r="H32" s="39">
        <v>25</v>
      </c>
      <c r="I32" s="39">
        <v>90</v>
      </c>
      <c r="J32" s="41">
        <f t="shared" si="3"/>
        <v>115</v>
      </c>
      <c r="K32" s="39">
        <v>0</v>
      </c>
      <c r="L32" s="39">
        <v>0</v>
      </c>
      <c r="M32" s="41">
        <f t="shared" si="4"/>
        <v>0</v>
      </c>
      <c r="N32" s="40">
        <f t="shared" si="5"/>
        <v>25</v>
      </c>
      <c r="O32" s="40">
        <f t="shared" si="6"/>
        <v>90</v>
      </c>
      <c r="P32" s="40">
        <f t="shared" si="7"/>
        <v>115</v>
      </c>
      <c r="Q32" s="127"/>
    </row>
    <row r="33" spans="1:17">
      <c r="A33" s="39" t="s">
        <v>413</v>
      </c>
      <c r="B33" s="39">
        <v>0</v>
      </c>
      <c r="C33" s="39">
        <v>0</v>
      </c>
      <c r="D33" s="41">
        <f t="shared" si="1"/>
        <v>0</v>
      </c>
      <c r="E33" s="39">
        <v>6</v>
      </c>
      <c r="F33" s="39">
        <v>34</v>
      </c>
      <c r="G33" s="41">
        <f t="shared" si="2"/>
        <v>40</v>
      </c>
      <c r="H33" s="39">
        <v>0</v>
      </c>
      <c r="I33" s="39">
        <v>0</v>
      </c>
      <c r="J33" s="41">
        <f t="shared" si="3"/>
        <v>0</v>
      </c>
      <c r="K33" s="39">
        <v>7</v>
      </c>
      <c r="L33" s="39">
        <v>27</v>
      </c>
      <c r="M33" s="41">
        <f t="shared" si="4"/>
        <v>34</v>
      </c>
      <c r="N33" s="40">
        <f t="shared" si="5"/>
        <v>13</v>
      </c>
      <c r="O33" s="40">
        <f t="shared" si="6"/>
        <v>61</v>
      </c>
      <c r="P33" s="40">
        <f t="shared" si="7"/>
        <v>74</v>
      </c>
      <c r="Q33" s="127"/>
    </row>
    <row r="34" spans="1:17">
      <c r="A34" s="39" t="s">
        <v>41</v>
      </c>
      <c r="B34" s="39">
        <v>0</v>
      </c>
      <c r="C34" s="39">
        <v>0</v>
      </c>
      <c r="D34" s="41">
        <f t="shared" si="1"/>
        <v>0</v>
      </c>
      <c r="E34" s="39">
        <v>0</v>
      </c>
      <c r="F34" s="39">
        <v>0</v>
      </c>
      <c r="G34" s="41">
        <f t="shared" si="2"/>
        <v>0</v>
      </c>
      <c r="H34" s="39">
        <v>0</v>
      </c>
      <c r="I34" s="39">
        <v>0</v>
      </c>
      <c r="J34" s="41">
        <f t="shared" si="3"/>
        <v>0</v>
      </c>
      <c r="K34" s="39">
        <v>7</v>
      </c>
      <c r="L34" s="39">
        <v>10</v>
      </c>
      <c r="M34" s="41">
        <f t="shared" si="4"/>
        <v>17</v>
      </c>
      <c r="N34" s="40">
        <f t="shared" si="5"/>
        <v>7</v>
      </c>
      <c r="O34" s="40">
        <f t="shared" si="6"/>
        <v>10</v>
      </c>
      <c r="P34" s="40">
        <f t="shared" si="7"/>
        <v>17</v>
      </c>
      <c r="Q34" s="127"/>
    </row>
    <row r="35" spans="1:17">
      <c r="A35" s="39" t="s">
        <v>414</v>
      </c>
      <c r="B35" s="39">
        <v>0</v>
      </c>
      <c r="C35" s="39">
        <v>0</v>
      </c>
      <c r="D35" s="41">
        <f t="shared" si="1"/>
        <v>0</v>
      </c>
      <c r="E35" s="39">
        <v>0</v>
      </c>
      <c r="F35" s="39">
        <v>0</v>
      </c>
      <c r="G35" s="41">
        <f t="shared" si="2"/>
        <v>0</v>
      </c>
      <c r="H35" s="39">
        <v>0</v>
      </c>
      <c r="I35" s="39">
        <v>0</v>
      </c>
      <c r="J35" s="41">
        <f t="shared" si="3"/>
        <v>0</v>
      </c>
      <c r="K35" s="39">
        <v>22</v>
      </c>
      <c r="L35" s="39">
        <v>23</v>
      </c>
      <c r="M35" s="41">
        <f t="shared" si="4"/>
        <v>45</v>
      </c>
      <c r="N35" s="40">
        <f t="shared" si="5"/>
        <v>22</v>
      </c>
      <c r="O35" s="40">
        <f t="shared" si="6"/>
        <v>23</v>
      </c>
      <c r="P35" s="40">
        <f t="shared" si="7"/>
        <v>45</v>
      </c>
      <c r="Q35" s="127"/>
    </row>
    <row r="36" spans="1:17">
      <c r="A36" s="39" t="s">
        <v>415</v>
      </c>
      <c r="B36" s="39">
        <v>0</v>
      </c>
      <c r="C36" s="39">
        <v>0</v>
      </c>
      <c r="D36" s="41">
        <f t="shared" si="1"/>
        <v>0</v>
      </c>
      <c r="E36" s="39">
        <v>19</v>
      </c>
      <c r="F36" s="39">
        <v>2</v>
      </c>
      <c r="G36" s="41">
        <f t="shared" si="2"/>
        <v>21</v>
      </c>
      <c r="H36" s="39">
        <v>0</v>
      </c>
      <c r="I36" s="39">
        <v>0</v>
      </c>
      <c r="J36" s="41">
        <f t="shared" si="3"/>
        <v>0</v>
      </c>
      <c r="K36" s="39">
        <v>0</v>
      </c>
      <c r="L36" s="39">
        <v>0</v>
      </c>
      <c r="M36" s="41">
        <f t="shared" si="4"/>
        <v>0</v>
      </c>
      <c r="N36" s="40">
        <f t="shared" si="5"/>
        <v>19</v>
      </c>
      <c r="O36" s="40">
        <f t="shared" si="6"/>
        <v>2</v>
      </c>
      <c r="P36" s="40">
        <f t="shared" si="7"/>
        <v>21</v>
      </c>
      <c r="Q36" s="127"/>
    </row>
    <row r="37" spans="1:17">
      <c r="A37" s="39" t="s">
        <v>416</v>
      </c>
      <c r="B37" s="39">
        <v>0</v>
      </c>
      <c r="C37" s="39">
        <v>0</v>
      </c>
      <c r="D37" s="41">
        <f t="shared" si="1"/>
        <v>0</v>
      </c>
      <c r="E37" s="39">
        <v>29</v>
      </c>
      <c r="F37" s="39">
        <v>18</v>
      </c>
      <c r="G37" s="41">
        <f t="shared" si="2"/>
        <v>47</v>
      </c>
      <c r="H37" s="39">
        <v>0</v>
      </c>
      <c r="I37" s="39">
        <v>0</v>
      </c>
      <c r="J37" s="41">
        <f t="shared" si="3"/>
        <v>0</v>
      </c>
      <c r="K37" s="39">
        <v>0</v>
      </c>
      <c r="L37" s="39">
        <v>0</v>
      </c>
      <c r="M37" s="41">
        <f t="shared" si="4"/>
        <v>0</v>
      </c>
      <c r="N37" s="40">
        <f t="shared" si="5"/>
        <v>29</v>
      </c>
      <c r="O37" s="40">
        <f t="shared" si="6"/>
        <v>18</v>
      </c>
      <c r="P37" s="40">
        <f t="shared" si="7"/>
        <v>47</v>
      </c>
      <c r="Q37" s="127"/>
    </row>
    <row r="38" spans="1:17">
      <c r="A38" s="39" t="s">
        <v>417</v>
      </c>
      <c r="B38" s="39">
        <v>0</v>
      </c>
      <c r="C38" s="39">
        <v>0</v>
      </c>
      <c r="D38" s="41">
        <f t="shared" si="1"/>
        <v>0</v>
      </c>
      <c r="E38" s="39">
        <v>12</v>
      </c>
      <c r="F38" s="39">
        <v>25</v>
      </c>
      <c r="G38" s="41">
        <f t="shared" si="2"/>
        <v>37</v>
      </c>
      <c r="H38" s="39">
        <v>0</v>
      </c>
      <c r="I38" s="39">
        <v>0</v>
      </c>
      <c r="J38" s="41">
        <f t="shared" si="3"/>
        <v>0</v>
      </c>
      <c r="K38" s="39">
        <v>0</v>
      </c>
      <c r="L38" s="39">
        <v>0</v>
      </c>
      <c r="M38" s="41">
        <f t="shared" si="4"/>
        <v>0</v>
      </c>
      <c r="N38" s="40">
        <f t="shared" si="5"/>
        <v>12</v>
      </c>
      <c r="O38" s="40">
        <f t="shared" si="6"/>
        <v>25</v>
      </c>
      <c r="P38" s="40">
        <f t="shared" si="7"/>
        <v>37</v>
      </c>
      <c r="Q38" s="127"/>
    </row>
    <row r="39" spans="1:17">
      <c r="A39" s="39" t="s">
        <v>418</v>
      </c>
      <c r="B39" s="39">
        <v>0</v>
      </c>
      <c r="C39" s="39">
        <v>0</v>
      </c>
      <c r="D39" s="41">
        <f t="shared" si="1"/>
        <v>0</v>
      </c>
      <c r="E39" s="39">
        <v>2</v>
      </c>
      <c r="F39" s="39">
        <v>1</v>
      </c>
      <c r="G39" s="41">
        <f t="shared" si="2"/>
        <v>3</v>
      </c>
      <c r="H39" s="39">
        <v>0</v>
      </c>
      <c r="I39" s="39">
        <v>0</v>
      </c>
      <c r="J39" s="41">
        <f t="shared" si="3"/>
        <v>0</v>
      </c>
      <c r="K39" s="39">
        <v>0</v>
      </c>
      <c r="L39" s="39">
        <v>0</v>
      </c>
      <c r="M39" s="41">
        <f t="shared" si="4"/>
        <v>0</v>
      </c>
      <c r="N39" s="40">
        <f t="shared" si="5"/>
        <v>2</v>
      </c>
      <c r="O39" s="40">
        <f t="shared" si="6"/>
        <v>1</v>
      </c>
      <c r="P39" s="40">
        <f t="shared" si="7"/>
        <v>3</v>
      </c>
      <c r="Q39" s="127"/>
    </row>
    <row r="40" spans="1:17">
      <c r="A40" s="39" t="s">
        <v>419</v>
      </c>
      <c r="B40" s="39">
        <v>0</v>
      </c>
      <c r="C40" s="39">
        <v>0</v>
      </c>
      <c r="D40" s="41">
        <f t="shared" si="1"/>
        <v>0</v>
      </c>
      <c r="E40" s="39">
        <v>32</v>
      </c>
      <c r="F40" s="39">
        <v>10</v>
      </c>
      <c r="G40" s="41">
        <f t="shared" si="2"/>
        <v>42</v>
      </c>
      <c r="H40" s="39">
        <v>0</v>
      </c>
      <c r="I40" s="39">
        <v>0</v>
      </c>
      <c r="J40" s="41">
        <f t="shared" si="3"/>
        <v>0</v>
      </c>
      <c r="K40" s="39">
        <v>0</v>
      </c>
      <c r="L40" s="39">
        <v>0</v>
      </c>
      <c r="M40" s="41">
        <f t="shared" si="4"/>
        <v>0</v>
      </c>
      <c r="N40" s="40">
        <f t="shared" si="5"/>
        <v>32</v>
      </c>
      <c r="O40" s="40">
        <f t="shared" si="6"/>
        <v>10</v>
      </c>
      <c r="P40" s="40">
        <f t="shared" si="7"/>
        <v>42</v>
      </c>
      <c r="Q40" s="127"/>
    </row>
    <row r="41" spans="1:17" ht="55.5">
      <c r="A41" s="39" t="s">
        <v>420</v>
      </c>
      <c r="B41" s="39">
        <v>0</v>
      </c>
      <c r="C41" s="39">
        <v>0</v>
      </c>
      <c r="D41" s="41">
        <f t="shared" si="1"/>
        <v>0</v>
      </c>
      <c r="E41" s="39">
        <v>8</v>
      </c>
      <c r="F41" s="39">
        <v>0</v>
      </c>
      <c r="G41" s="41">
        <f t="shared" si="2"/>
        <v>8</v>
      </c>
      <c r="H41" s="39">
        <v>0</v>
      </c>
      <c r="I41" s="39">
        <v>0</v>
      </c>
      <c r="J41" s="41">
        <f t="shared" si="3"/>
        <v>0</v>
      </c>
      <c r="K41" s="39">
        <v>0</v>
      </c>
      <c r="L41" s="39">
        <v>0</v>
      </c>
      <c r="M41" s="41">
        <f t="shared" si="4"/>
        <v>0</v>
      </c>
      <c r="N41" s="40">
        <f t="shared" si="5"/>
        <v>8</v>
      </c>
      <c r="O41" s="40">
        <f t="shared" si="6"/>
        <v>0</v>
      </c>
      <c r="P41" s="40">
        <f t="shared" si="7"/>
        <v>8</v>
      </c>
      <c r="Q41" s="127"/>
    </row>
    <row r="42" spans="1:17">
      <c r="A42" s="39" t="s">
        <v>421</v>
      </c>
      <c r="B42" s="39">
        <v>0</v>
      </c>
      <c r="C42" s="39">
        <v>0</v>
      </c>
      <c r="D42" s="41">
        <f t="shared" si="1"/>
        <v>0</v>
      </c>
      <c r="E42" s="39">
        <v>11</v>
      </c>
      <c r="F42" s="39">
        <v>21</v>
      </c>
      <c r="G42" s="41">
        <f t="shared" si="2"/>
        <v>32</v>
      </c>
      <c r="H42" s="39">
        <v>0</v>
      </c>
      <c r="I42" s="39">
        <v>0</v>
      </c>
      <c r="J42" s="41">
        <f t="shared" si="3"/>
        <v>0</v>
      </c>
      <c r="K42" s="39">
        <v>0</v>
      </c>
      <c r="L42" s="39">
        <v>0</v>
      </c>
      <c r="M42" s="41">
        <f t="shared" si="4"/>
        <v>0</v>
      </c>
      <c r="N42" s="40">
        <f t="shared" si="5"/>
        <v>11</v>
      </c>
      <c r="O42" s="40">
        <f t="shared" si="6"/>
        <v>21</v>
      </c>
      <c r="P42" s="40">
        <f t="shared" si="7"/>
        <v>32</v>
      </c>
      <c r="Q42" s="127"/>
    </row>
    <row r="43" spans="1:17">
      <c r="A43" s="39" t="s">
        <v>422</v>
      </c>
      <c r="B43" s="39">
        <v>0</v>
      </c>
      <c r="C43" s="39">
        <v>0</v>
      </c>
      <c r="D43" s="41">
        <f t="shared" si="1"/>
        <v>0</v>
      </c>
      <c r="E43" s="39">
        <v>0</v>
      </c>
      <c r="F43" s="39">
        <v>11</v>
      </c>
      <c r="G43" s="41">
        <f t="shared" si="2"/>
        <v>11</v>
      </c>
      <c r="H43" s="39">
        <v>0</v>
      </c>
      <c r="I43" s="39">
        <v>0</v>
      </c>
      <c r="J43" s="41">
        <f t="shared" si="3"/>
        <v>0</v>
      </c>
      <c r="K43" s="39">
        <v>0</v>
      </c>
      <c r="L43" s="39">
        <v>0</v>
      </c>
      <c r="M43" s="41">
        <f t="shared" si="4"/>
        <v>0</v>
      </c>
      <c r="N43" s="40">
        <f t="shared" si="5"/>
        <v>0</v>
      </c>
      <c r="O43" s="40">
        <f t="shared" si="6"/>
        <v>11</v>
      </c>
      <c r="P43" s="40">
        <f t="shared" si="7"/>
        <v>11</v>
      </c>
      <c r="Q43" s="127"/>
    </row>
    <row r="44" spans="1:17">
      <c r="A44" s="39" t="s">
        <v>423</v>
      </c>
      <c r="B44" s="39">
        <v>0</v>
      </c>
      <c r="C44" s="39">
        <v>0</v>
      </c>
      <c r="D44" s="41">
        <f t="shared" si="1"/>
        <v>0</v>
      </c>
      <c r="E44" s="39">
        <v>3</v>
      </c>
      <c r="F44" s="39">
        <v>10</v>
      </c>
      <c r="G44" s="41">
        <f t="shared" si="2"/>
        <v>13</v>
      </c>
      <c r="H44" s="39">
        <v>0</v>
      </c>
      <c r="I44" s="39">
        <v>0</v>
      </c>
      <c r="J44" s="41">
        <f t="shared" si="3"/>
        <v>0</v>
      </c>
      <c r="K44" s="39">
        <v>0</v>
      </c>
      <c r="L44" s="39">
        <v>0</v>
      </c>
      <c r="M44" s="41">
        <f t="shared" si="4"/>
        <v>0</v>
      </c>
      <c r="N44" s="40">
        <f t="shared" si="5"/>
        <v>3</v>
      </c>
      <c r="O44" s="40">
        <f t="shared" si="6"/>
        <v>10</v>
      </c>
      <c r="P44" s="40">
        <f t="shared" si="7"/>
        <v>13</v>
      </c>
      <c r="Q44" s="127"/>
    </row>
    <row r="45" spans="1:17">
      <c r="A45" s="39" t="s">
        <v>424</v>
      </c>
      <c r="B45" s="39">
        <v>0</v>
      </c>
      <c r="C45" s="39">
        <v>0</v>
      </c>
      <c r="D45" s="41">
        <f t="shared" si="1"/>
        <v>0</v>
      </c>
      <c r="E45" s="39">
        <v>12</v>
      </c>
      <c r="F45" s="39">
        <v>24</v>
      </c>
      <c r="G45" s="41">
        <f t="shared" si="2"/>
        <v>36</v>
      </c>
      <c r="H45" s="39">
        <v>0</v>
      </c>
      <c r="I45" s="39">
        <v>0</v>
      </c>
      <c r="J45" s="41">
        <f t="shared" si="3"/>
        <v>0</v>
      </c>
      <c r="K45" s="39">
        <v>0</v>
      </c>
      <c r="L45" s="39">
        <v>0</v>
      </c>
      <c r="M45" s="41">
        <f t="shared" si="4"/>
        <v>0</v>
      </c>
      <c r="N45" s="40">
        <f t="shared" si="5"/>
        <v>12</v>
      </c>
      <c r="O45" s="40">
        <f t="shared" si="6"/>
        <v>24</v>
      </c>
      <c r="P45" s="40">
        <f t="shared" si="7"/>
        <v>36</v>
      </c>
      <c r="Q45" s="127"/>
    </row>
    <row r="46" spans="1:17">
      <c r="A46" s="39" t="s">
        <v>425</v>
      </c>
      <c r="B46" s="39">
        <v>0</v>
      </c>
      <c r="C46" s="39">
        <v>0</v>
      </c>
      <c r="D46" s="41">
        <f t="shared" si="1"/>
        <v>0</v>
      </c>
      <c r="E46" s="39">
        <v>19</v>
      </c>
      <c r="F46" s="39">
        <v>13</v>
      </c>
      <c r="G46" s="41">
        <f t="shared" si="2"/>
        <v>32</v>
      </c>
      <c r="H46" s="39">
        <v>0</v>
      </c>
      <c r="I46" s="39">
        <v>0</v>
      </c>
      <c r="J46" s="41">
        <f t="shared" si="3"/>
        <v>0</v>
      </c>
      <c r="K46" s="39">
        <v>0</v>
      </c>
      <c r="L46" s="39">
        <v>0</v>
      </c>
      <c r="M46" s="41">
        <f t="shared" si="4"/>
        <v>0</v>
      </c>
      <c r="N46" s="40">
        <f t="shared" si="5"/>
        <v>19</v>
      </c>
      <c r="O46" s="40">
        <f t="shared" si="6"/>
        <v>13</v>
      </c>
      <c r="P46" s="40">
        <f t="shared" si="7"/>
        <v>32</v>
      </c>
      <c r="Q46" s="127"/>
    </row>
    <row r="47" spans="1:17">
      <c r="A47" s="39" t="s">
        <v>426</v>
      </c>
      <c r="B47" s="39">
        <v>0</v>
      </c>
      <c r="C47" s="39">
        <v>0</v>
      </c>
      <c r="D47" s="41">
        <f t="shared" si="1"/>
        <v>0</v>
      </c>
      <c r="E47" s="39">
        <v>7</v>
      </c>
      <c r="F47" s="39">
        <v>1</v>
      </c>
      <c r="G47" s="41">
        <f t="shared" si="2"/>
        <v>8</v>
      </c>
      <c r="H47" s="39">
        <v>0</v>
      </c>
      <c r="I47" s="39">
        <v>0</v>
      </c>
      <c r="J47" s="41">
        <f t="shared" si="3"/>
        <v>0</v>
      </c>
      <c r="K47" s="39">
        <v>0</v>
      </c>
      <c r="L47" s="39">
        <v>0</v>
      </c>
      <c r="M47" s="41">
        <f t="shared" si="4"/>
        <v>0</v>
      </c>
      <c r="N47" s="40">
        <f t="shared" si="5"/>
        <v>7</v>
      </c>
      <c r="O47" s="40">
        <f t="shared" si="6"/>
        <v>1</v>
      </c>
      <c r="P47" s="40">
        <f t="shared" si="7"/>
        <v>8</v>
      </c>
      <c r="Q47" s="127"/>
    </row>
    <row r="48" spans="1:17">
      <c r="A48" s="40" t="s">
        <v>67</v>
      </c>
      <c r="B48" s="40">
        <f>SUM(B5:B47)</f>
        <v>4051</v>
      </c>
      <c r="C48" s="40">
        <f>SUM(C5:C47)</f>
        <v>3527</v>
      </c>
      <c r="D48" s="40">
        <f t="shared" si="1"/>
        <v>7578</v>
      </c>
      <c r="E48" s="40">
        <f>SUM(E5:E47)</f>
        <v>2869</v>
      </c>
      <c r="F48" s="40">
        <f>SUM(F5:F47)</f>
        <v>2191</v>
      </c>
      <c r="G48" s="40">
        <f t="shared" si="2"/>
        <v>5060</v>
      </c>
      <c r="H48" s="40">
        <f>SUM(H5:H47)</f>
        <v>1553</v>
      </c>
      <c r="I48" s="40">
        <f>SUM(I5:I47)</f>
        <v>1274</v>
      </c>
      <c r="J48" s="40">
        <f t="shared" si="3"/>
        <v>2827</v>
      </c>
      <c r="K48" s="40">
        <f>SUM(K5:K47)</f>
        <v>1073</v>
      </c>
      <c r="L48" s="40">
        <f>SUM(L5:L47)</f>
        <v>1050</v>
      </c>
      <c r="M48" s="40">
        <f t="shared" si="4"/>
        <v>2123</v>
      </c>
      <c r="N48" s="40">
        <f t="shared" si="5"/>
        <v>9546</v>
      </c>
      <c r="O48" s="40">
        <f t="shared" si="6"/>
        <v>8042</v>
      </c>
      <c r="P48" s="40">
        <f t="shared" si="7"/>
        <v>17588</v>
      </c>
      <c r="Q48" s="127"/>
    </row>
    <row r="59" spans="1:16">
      <c r="A59" s="128" t="s">
        <v>427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</row>
    <row r="60" spans="1:16" ht="24" customHeight="1">
      <c r="A60" s="129" t="s">
        <v>129</v>
      </c>
      <c r="B60" s="129" t="s">
        <v>384</v>
      </c>
      <c r="C60" s="129"/>
      <c r="D60" s="129"/>
      <c r="E60" s="129" t="s">
        <v>385</v>
      </c>
      <c r="F60" s="129"/>
      <c r="G60" s="129"/>
      <c r="H60" s="129" t="s">
        <v>386</v>
      </c>
      <c r="I60" s="129"/>
      <c r="J60" s="129"/>
      <c r="K60" s="129" t="s">
        <v>387</v>
      </c>
      <c r="L60" s="129"/>
      <c r="M60" s="129"/>
      <c r="N60" s="129" t="s">
        <v>67</v>
      </c>
      <c r="O60" s="129"/>
      <c r="P60" s="129"/>
    </row>
    <row r="61" spans="1:16">
      <c r="A61" s="129"/>
      <c r="B61" s="40" t="s">
        <v>3</v>
      </c>
      <c r="C61" s="40" t="s">
        <v>96</v>
      </c>
      <c r="D61" s="40" t="s">
        <v>5</v>
      </c>
      <c r="E61" s="40" t="s">
        <v>3</v>
      </c>
      <c r="F61" s="40" t="s">
        <v>96</v>
      </c>
      <c r="G61" s="40" t="s">
        <v>5</v>
      </c>
      <c r="H61" s="40" t="s">
        <v>3</v>
      </c>
      <c r="I61" s="40" t="s">
        <v>96</v>
      </c>
      <c r="J61" s="40" t="s">
        <v>5</v>
      </c>
      <c r="K61" s="40" t="s">
        <v>3</v>
      </c>
      <c r="L61" s="40" t="s">
        <v>96</v>
      </c>
      <c r="M61" s="40" t="s">
        <v>5</v>
      </c>
      <c r="N61" s="40" t="s">
        <v>3</v>
      </c>
      <c r="O61" s="40" t="s">
        <v>96</v>
      </c>
      <c r="P61" s="40" t="s">
        <v>5</v>
      </c>
    </row>
    <row r="62" spans="1:16">
      <c r="A62" s="39" t="s">
        <v>185</v>
      </c>
      <c r="B62" s="39">
        <v>0</v>
      </c>
      <c r="C62" s="39">
        <v>0</v>
      </c>
      <c r="D62" s="39">
        <f t="shared" ref="D62:D70" si="8">B62+C62</f>
        <v>0</v>
      </c>
      <c r="E62" s="39">
        <v>0</v>
      </c>
      <c r="F62" s="39">
        <v>0</v>
      </c>
      <c r="G62" s="39">
        <f t="shared" ref="G62:G69" si="9">E62+F62</f>
        <v>0</v>
      </c>
      <c r="H62" s="39">
        <v>1</v>
      </c>
      <c r="I62" s="39">
        <v>0</v>
      </c>
      <c r="J62" s="39">
        <f t="shared" ref="J62:J69" si="10">H62+I62</f>
        <v>1</v>
      </c>
      <c r="K62" s="39">
        <v>0</v>
      </c>
      <c r="L62" s="39">
        <v>0</v>
      </c>
      <c r="M62" s="39">
        <f t="shared" ref="M62:M69" si="11">K62+L62</f>
        <v>0</v>
      </c>
      <c r="N62" s="40">
        <f t="shared" ref="N62:N70" si="12">K62+H62+E62+B62</f>
        <v>1</v>
      </c>
      <c r="O62" s="40">
        <f t="shared" ref="O62:O70" si="13">L62+I62+F62+C62</f>
        <v>0</v>
      </c>
      <c r="P62" s="40">
        <f t="shared" ref="P62:P70" si="14">M62+J62+G62+D62</f>
        <v>1</v>
      </c>
    </row>
    <row r="63" spans="1:16">
      <c r="A63" s="39" t="s">
        <v>25</v>
      </c>
      <c r="B63" s="39">
        <v>0</v>
      </c>
      <c r="C63" s="39">
        <v>0</v>
      </c>
      <c r="D63" s="39">
        <f t="shared" si="8"/>
        <v>0</v>
      </c>
      <c r="E63" s="39">
        <v>5</v>
      </c>
      <c r="F63" s="39">
        <v>0</v>
      </c>
      <c r="G63" s="39">
        <f t="shared" si="9"/>
        <v>5</v>
      </c>
      <c r="H63" s="39">
        <v>1</v>
      </c>
      <c r="I63" s="39">
        <v>0</v>
      </c>
      <c r="J63" s="39">
        <f t="shared" si="10"/>
        <v>1</v>
      </c>
      <c r="K63" s="39">
        <v>0</v>
      </c>
      <c r="L63" s="39">
        <v>0</v>
      </c>
      <c r="M63" s="39">
        <f t="shared" si="11"/>
        <v>0</v>
      </c>
      <c r="N63" s="40">
        <f t="shared" si="12"/>
        <v>6</v>
      </c>
      <c r="O63" s="40">
        <f t="shared" si="13"/>
        <v>0</v>
      </c>
      <c r="P63" s="40">
        <f t="shared" si="14"/>
        <v>6</v>
      </c>
    </row>
    <row r="64" spans="1:16">
      <c r="A64" s="39" t="s">
        <v>428</v>
      </c>
      <c r="B64" s="39">
        <v>19</v>
      </c>
      <c r="C64" s="39">
        <v>16</v>
      </c>
      <c r="D64" s="39">
        <f t="shared" si="8"/>
        <v>35</v>
      </c>
      <c r="E64" s="39">
        <v>12</v>
      </c>
      <c r="F64" s="39">
        <v>3</v>
      </c>
      <c r="G64" s="39">
        <f t="shared" si="9"/>
        <v>15</v>
      </c>
      <c r="H64" s="39">
        <v>2</v>
      </c>
      <c r="I64" s="39">
        <v>4</v>
      </c>
      <c r="J64" s="39">
        <f t="shared" si="10"/>
        <v>6</v>
      </c>
      <c r="K64" s="39">
        <v>0</v>
      </c>
      <c r="L64" s="39">
        <v>0</v>
      </c>
      <c r="M64" s="39">
        <f t="shared" si="11"/>
        <v>0</v>
      </c>
      <c r="N64" s="40">
        <f t="shared" si="12"/>
        <v>33</v>
      </c>
      <c r="O64" s="40">
        <f t="shared" si="13"/>
        <v>23</v>
      </c>
      <c r="P64" s="40">
        <f t="shared" si="14"/>
        <v>56</v>
      </c>
    </row>
    <row r="65" spans="1:16">
      <c r="A65" s="39" t="s">
        <v>35</v>
      </c>
      <c r="B65" s="39">
        <v>11</v>
      </c>
      <c r="C65" s="39">
        <v>3</v>
      </c>
      <c r="D65" s="39">
        <f t="shared" si="8"/>
        <v>14</v>
      </c>
      <c r="E65" s="39">
        <v>0</v>
      </c>
      <c r="F65" s="39">
        <v>0</v>
      </c>
      <c r="G65" s="39">
        <f t="shared" si="9"/>
        <v>0</v>
      </c>
      <c r="H65" s="39">
        <v>0</v>
      </c>
      <c r="I65" s="39">
        <v>0</v>
      </c>
      <c r="J65" s="39">
        <f t="shared" si="10"/>
        <v>0</v>
      </c>
      <c r="K65" s="39">
        <v>0</v>
      </c>
      <c r="L65" s="39">
        <v>0</v>
      </c>
      <c r="M65" s="39">
        <f t="shared" si="11"/>
        <v>0</v>
      </c>
      <c r="N65" s="40">
        <f t="shared" si="12"/>
        <v>11</v>
      </c>
      <c r="O65" s="40">
        <f t="shared" si="13"/>
        <v>3</v>
      </c>
      <c r="P65" s="40">
        <f t="shared" si="14"/>
        <v>14</v>
      </c>
    </row>
    <row r="66" spans="1:16">
      <c r="A66" s="39" t="s">
        <v>177</v>
      </c>
      <c r="B66" s="39">
        <v>1</v>
      </c>
      <c r="C66" s="39">
        <v>3</v>
      </c>
      <c r="D66" s="39">
        <f t="shared" si="8"/>
        <v>4</v>
      </c>
      <c r="E66" s="39">
        <v>0</v>
      </c>
      <c r="F66" s="39">
        <v>0</v>
      </c>
      <c r="G66" s="39">
        <f t="shared" si="9"/>
        <v>0</v>
      </c>
      <c r="H66" s="39">
        <v>0</v>
      </c>
      <c r="I66" s="39">
        <v>0</v>
      </c>
      <c r="J66" s="39">
        <f t="shared" si="10"/>
        <v>0</v>
      </c>
      <c r="K66" s="39">
        <v>0</v>
      </c>
      <c r="L66" s="39">
        <v>1</v>
      </c>
      <c r="M66" s="39">
        <f t="shared" si="11"/>
        <v>1</v>
      </c>
      <c r="N66" s="40">
        <f t="shared" si="12"/>
        <v>1</v>
      </c>
      <c r="O66" s="40">
        <f t="shared" si="13"/>
        <v>4</v>
      </c>
      <c r="P66" s="40">
        <f t="shared" si="14"/>
        <v>5</v>
      </c>
    </row>
    <row r="67" spans="1:16">
      <c r="A67" s="39" t="s">
        <v>405</v>
      </c>
      <c r="B67" s="39">
        <v>0</v>
      </c>
      <c r="C67" s="39">
        <v>0</v>
      </c>
      <c r="D67" s="39">
        <f t="shared" si="8"/>
        <v>0</v>
      </c>
      <c r="E67" s="39">
        <v>0</v>
      </c>
      <c r="F67" s="39">
        <v>0</v>
      </c>
      <c r="G67" s="39">
        <f t="shared" si="9"/>
        <v>0</v>
      </c>
      <c r="H67" s="39">
        <v>0</v>
      </c>
      <c r="I67" s="39">
        <v>0</v>
      </c>
      <c r="J67" s="39">
        <f t="shared" si="10"/>
        <v>0</v>
      </c>
      <c r="K67" s="39">
        <v>0</v>
      </c>
      <c r="L67" s="39">
        <v>0</v>
      </c>
      <c r="M67" s="39">
        <f t="shared" si="11"/>
        <v>0</v>
      </c>
      <c r="N67" s="40">
        <f t="shared" si="12"/>
        <v>0</v>
      </c>
      <c r="O67" s="40">
        <f t="shared" si="13"/>
        <v>0</v>
      </c>
      <c r="P67" s="40">
        <f t="shared" si="14"/>
        <v>0</v>
      </c>
    </row>
    <row r="68" spans="1:16">
      <c r="A68" s="39" t="s">
        <v>31</v>
      </c>
      <c r="B68" s="39">
        <v>0</v>
      </c>
      <c r="C68" s="39">
        <v>1</v>
      </c>
      <c r="D68" s="39">
        <f t="shared" si="8"/>
        <v>1</v>
      </c>
      <c r="E68" s="39">
        <v>0</v>
      </c>
      <c r="F68" s="39">
        <v>1</v>
      </c>
      <c r="G68" s="39">
        <f t="shared" si="9"/>
        <v>1</v>
      </c>
      <c r="H68" s="39">
        <v>1</v>
      </c>
      <c r="I68" s="39">
        <v>1</v>
      </c>
      <c r="J68" s="39">
        <f t="shared" si="10"/>
        <v>2</v>
      </c>
      <c r="K68" s="39">
        <v>0</v>
      </c>
      <c r="L68" s="39">
        <v>1</v>
      </c>
      <c r="M68" s="39">
        <f t="shared" si="11"/>
        <v>1</v>
      </c>
      <c r="N68" s="40">
        <f t="shared" si="12"/>
        <v>1</v>
      </c>
      <c r="O68" s="40">
        <f t="shared" si="13"/>
        <v>4</v>
      </c>
      <c r="P68" s="40">
        <f t="shared" si="14"/>
        <v>5</v>
      </c>
    </row>
    <row r="69" spans="1:16">
      <c r="A69" s="39" t="s">
        <v>42</v>
      </c>
      <c r="B69" s="39">
        <v>0</v>
      </c>
      <c r="C69" s="39">
        <v>0</v>
      </c>
      <c r="D69" s="39">
        <f t="shared" si="8"/>
        <v>0</v>
      </c>
      <c r="E69" s="39">
        <v>0</v>
      </c>
      <c r="F69" s="39">
        <v>0</v>
      </c>
      <c r="G69" s="39">
        <f t="shared" si="9"/>
        <v>0</v>
      </c>
      <c r="H69" s="39">
        <v>1</v>
      </c>
      <c r="I69" s="39">
        <v>0</v>
      </c>
      <c r="J69" s="39">
        <f t="shared" si="10"/>
        <v>1</v>
      </c>
      <c r="K69" s="39">
        <v>0</v>
      </c>
      <c r="L69" s="39">
        <v>0</v>
      </c>
      <c r="M69" s="39">
        <f t="shared" si="11"/>
        <v>0</v>
      </c>
      <c r="N69" s="40">
        <f t="shared" si="12"/>
        <v>1</v>
      </c>
      <c r="O69" s="40">
        <f t="shared" si="13"/>
        <v>0</v>
      </c>
      <c r="P69" s="40">
        <f t="shared" si="14"/>
        <v>1</v>
      </c>
    </row>
    <row r="70" spans="1:16">
      <c r="A70" s="40" t="s">
        <v>67</v>
      </c>
      <c r="B70" s="40">
        <f>SUM(B62:B69)</f>
        <v>31</v>
      </c>
      <c r="C70" s="40">
        <f>SUM(C62:C69)</f>
        <v>23</v>
      </c>
      <c r="D70" s="40">
        <f t="shared" si="8"/>
        <v>54</v>
      </c>
      <c r="E70" s="40">
        <f>SUM(E62:E69)</f>
        <v>17</v>
      </c>
      <c r="F70" s="40">
        <f>SUM(F62:F69)</f>
        <v>4</v>
      </c>
      <c r="G70" s="40">
        <f>E70+F70</f>
        <v>21</v>
      </c>
      <c r="H70" s="40">
        <f>SUM(H62:H69)</f>
        <v>6</v>
      </c>
      <c r="I70" s="40">
        <f>SUM(I62:I69)</f>
        <v>5</v>
      </c>
      <c r="J70" s="40">
        <f>H70+I70</f>
        <v>11</v>
      </c>
      <c r="K70" s="40">
        <f>SUM(K62:K69)</f>
        <v>0</v>
      </c>
      <c r="L70" s="40">
        <f>SUM(L62:L69)</f>
        <v>2</v>
      </c>
      <c r="M70" s="40">
        <f>K70+L70</f>
        <v>2</v>
      </c>
      <c r="N70" s="40">
        <f t="shared" si="12"/>
        <v>54</v>
      </c>
      <c r="O70" s="40">
        <f t="shared" si="13"/>
        <v>34</v>
      </c>
      <c r="P70" s="40">
        <f t="shared" si="14"/>
        <v>88</v>
      </c>
    </row>
  </sheetData>
  <mergeCells count="15">
    <mergeCell ref="A1:P1"/>
    <mergeCell ref="A2:A4"/>
    <mergeCell ref="B2:D3"/>
    <mergeCell ref="E2:G3"/>
    <mergeCell ref="H2:J3"/>
    <mergeCell ref="K2:M3"/>
    <mergeCell ref="N2:P3"/>
    <mergeCell ref="Q31:Q48"/>
    <mergeCell ref="A59:P59"/>
    <mergeCell ref="A60:A61"/>
    <mergeCell ref="B60:D60"/>
    <mergeCell ref="E60:G60"/>
    <mergeCell ref="H60:J60"/>
    <mergeCell ref="K60:M60"/>
    <mergeCell ref="N60:P6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rightToLeft="1" workbookViewId="0">
      <selection activeCell="H14" sqref="H14"/>
    </sheetView>
  </sheetViews>
  <sheetFormatPr defaultColWidth="9" defaultRowHeight="27.75"/>
  <cols>
    <col min="1" max="1" width="23.42578125" style="37" customWidth="1"/>
    <col min="2" max="2" width="10.42578125" style="37" bestFit="1" customWidth="1"/>
    <col min="3" max="16384" width="9" style="37"/>
  </cols>
  <sheetData>
    <row r="1" spans="1:14">
      <c r="A1" s="128" t="s">
        <v>383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24" customHeight="1">
      <c r="A2" s="129" t="s">
        <v>129</v>
      </c>
      <c r="B2" s="129" t="s">
        <v>384</v>
      </c>
      <c r="C2" s="129"/>
      <c r="D2" s="129"/>
      <c r="E2" s="129" t="s">
        <v>385</v>
      </c>
      <c r="F2" s="129"/>
      <c r="G2" s="129"/>
      <c r="H2" s="129" t="s">
        <v>386</v>
      </c>
      <c r="I2" s="129"/>
      <c r="J2" s="129"/>
      <c r="K2" s="129" t="s">
        <v>387</v>
      </c>
      <c r="L2" s="129"/>
      <c r="M2" s="129"/>
      <c r="N2" s="129" t="s">
        <v>67</v>
      </c>
    </row>
    <row r="3" spans="1:14">
      <c r="A3" s="129"/>
      <c r="B3" s="40" t="s">
        <v>3</v>
      </c>
      <c r="C3" s="40" t="s">
        <v>96</v>
      </c>
      <c r="D3" s="40" t="s">
        <v>5</v>
      </c>
      <c r="E3" s="40" t="s">
        <v>3</v>
      </c>
      <c r="F3" s="40" t="s">
        <v>96</v>
      </c>
      <c r="G3" s="40" t="s">
        <v>5</v>
      </c>
      <c r="H3" s="40" t="s">
        <v>3</v>
      </c>
      <c r="I3" s="40" t="s">
        <v>96</v>
      </c>
      <c r="J3" s="40" t="s">
        <v>5</v>
      </c>
      <c r="K3" s="40" t="s">
        <v>3</v>
      </c>
      <c r="L3" s="40" t="s">
        <v>96</v>
      </c>
      <c r="M3" s="40" t="s">
        <v>5</v>
      </c>
      <c r="N3" s="129"/>
    </row>
    <row r="4" spans="1:14">
      <c r="A4" s="39" t="s">
        <v>388</v>
      </c>
      <c r="B4" s="39">
        <v>5164</v>
      </c>
      <c r="C4" s="39">
        <v>4635</v>
      </c>
      <c r="D4" s="41">
        <v>9799</v>
      </c>
      <c r="E4" s="39">
        <v>0</v>
      </c>
      <c r="F4" s="39">
        <v>0</v>
      </c>
      <c r="G4" s="41">
        <v>0</v>
      </c>
      <c r="H4" s="39">
        <v>442</v>
      </c>
      <c r="I4" s="39">
        <v>671</v>
      </c>
      <c r="J4" s="41">
        <v>1113</v>
      </c>
      <c r="K4" s="39">
        <v>2737</v>
      </c>
      <c r="L4" s="39">
        <v>3458</v>
      </c>
      <c r="M4" s="41">
        <v>6195</v>
      </c>
      <c r="N4" s="40">
        <f>M4+J4+G4+D4</f>
        <v>17107</v>
      </c>
    </row>
    <row r="5" spans="1:14">
      <c r="A5" s="39" t="s">
        <v>144</v>
      </c>
      <c r="B5" s="39">
        <v>5014</v>
      </c>
      <c r="C5" s="39">
        <v>3397</v>
      </c>
      <c r="D5" s="41">
        <v>8411</v>
      </c>
      <c r="E5" s="39">
        <v>0</v>
      </c>
      <c r="F5" s="39">
        <v>0</v>
      </c>
      <c r="G5" s="41">
        <v>0</v>
      </c>
      <c r="H5" s="39">
        <v>0</v>
      </c>
      <c r="I5" s="39">
        <v>0</v>
      </c>
      <c r="J5" s="41">
        <v>0</v>
      </c>
      <c r="K5" s="39">
        <v>0</v>
      </c>
      <c r="L5" s="39">
        <v>0</v>
      </c>
      <c r="M5" s="41">
        <v>0</v>
      </c>
      <c r="N5" s="40">
        <f t="shared" ref="N5:N15" si="0">M5+J5+G5+D5</f>
        <v>8411</v>
      </c>
    </row>
    <row r="6" spans="1:14">
      <c r="A6" s="39" t="s">
        <v>389</v>
      </c>
      <c r="B6" s="39">
        <v>9567</v>
      </c>
      <c r="C6" s="39">
        <v>3981</v>
      </c>
      <c r="D6" s="41">
        <v>13548</v>
      </c>
      <c r="E6" s="39">
        <v>0</v>
      </c>
      <c r="F6" s="39">
        <v>0</v>
      </c>
      <c r="G6" s="41">
        <v>20415</v>
      </c>
      <c r="H6" s="39">
        <v>0</v>
      </c>
      <c r="I6" s="39">
        <v>0</v>
      </c>
      <c r="J6" s="41">
        <v>0</v>
      </c>
      <c r="K6" s="39">
        <v>0</v>
      </c>
      <c r="L6" s="39">
        <v>0</v>
      </c>
      <c r="M6" s="41">
        <v>0</v>
      </c>
      <c r="N6" s="40">
        <f t="shared" si="0"/>
        <v>33963</v>
      </c>
    </row>
    <row r="7" spans="1:14">
      <c r="A7" s="39" t="s">
        <v>390</v>
      </c>
      <c r="B7" s="39">
        <v>6251</v>
      </c>
      <c r="C7" s="39">
        <v>6278</v>
      </c>
      <c r="D7" s="41">
        <v>12529</v>
      </c>
      <c r="E7" s="39">
        <v>0</v>
      </c>
      <c r="F7" s="39">
        <v>0</v>
      </c>
      <c r="G7" s="41">
        <v>0</v>
      </c>
      <c r="H7" s="39">
        <v>0</v>
      </c>
      <c r="I7" s="39">
        <v>0</v>
      </c>
      <c r="J7" s="41">
        <v>0</v>
      </c>
      <c r="K7" s="39">
        <v>0</v>
      </c>
      <c r="L7" s="39">
        <v>0</v>
      </c>
      <c r="M7" s="41">
        <v>0</v>
      </c>
      <c r="N7" s="40">
        <f t="shared" si="0"/>
        <v>12529</v>
      </c>
    </row>
    <row r="8" spans="1:14">
      <c r="A8" s="39" t="s">
        <v>391</v>
      </c>
      <c r="B8" s="39">
        <v>6326</v>
      </c>
      <c r="C8" s="39">
        <v>2242</v>
      </c>
      <c r="D8" s="41">
        <v>8568</v>
      </c>
      <c r="E8" s="39">
        <v>0</v>
      </c>
      <c r="F8" s="39">
        <v>0</v>
      </c>
      <c r="G8" s="41">
        <v>0</v>
      </c>
      <c r="H8" s="39">
        <v>0</v>
      </c>
      <c r="I8" s="39">
        <v>0</v>
      </c>
      <c r="J8" s="41">
        <v>0</v>
      </c>
      <c r="K8" s="39">
        <v>0</v>
      </c>
      <c r="L8" s="39">
        <v>0</v>
      </c>
      <c r="M8" s="41">
        <v>0</v>
      </c>
      <c r="N8" s="40">
        <f t="shared" si="0"/>
        <v>8568</v>
      </c>
    </row>
    <row r="9" spans="1:14">
      <c r="A9" s="39" t="s">
        <v>392</v>
      </c>
      <c r="B9" s="39">
        <v>0</v>
      </c>
      <c r="C9" s="39">
        <v>0</v>
      </c>
      <c r="D9" s="41">
        <v>0</v>
      </c>
      <c r="E9" s="39">
        <v>0</v>
      </c>
      <c r="F9" s="39">
        <v>0</v>
      </c>
      <c r="G9" s="41">
        <v>8055</v>
      </c>
      <c r="H9" s="39">
        <v>0</v>
      </c>
      <c r="I9" s="39">
        <v>0</v>
      </c>
      <c r="J9" s="41">
        <v>0</v>
      </c>
      <c r="K9" s="39">
        <v>0</v>
      </c>
      <c r="L9" s="39">
        <v>0</v>
      </c>
      <c r="M9" s="41">
        <v>0</v>
      </c>
      <c r="N9" s="40">
        <f t="shared" si="0"/>
        <v>8055</v>
      </c>
    </row>
    <row r="10" spans="1:14">
      <c r="A10" s="39" t="s">
        <v>393</v>
      </c>
      <c r="B10" s="39">
        <v>0</v>
      </c>
      <c r="C10" s="39">
        <v>0</v>
      </c>
      <c r="D10" s="41">
        <v>0</v>
      </c>
      <c r="E10" s="39">
        <v>0</v>
      </c>
      <c r="F10" s="39">
        <v>0</v>
      </c>
      <c r="G10" s="41">
        <v>0</v>
      </c>
      <c r="H10" s="39">
        <v>0</v>
      </c>
      <c r="I10" s="39">
        <v>0</v>
      </c>
      <c r="J10" s="41">
        <v>0</v>
      </c>
      <c r="K10" s="39">
        <v>4244</v>
      </c>
      <c r="L10" s="39">
        <v>868</v>
      </c>
      <c r="M10" s="41">
        <v>5112</v>
      </c>
      <c r="N10" s="40">
        <f t="shared" si="0"/>
        <v>5112</v>
      </c>
    </row>
    <row r="11" spans="1:14">
      <c r="A11" s="39" t="s">
        <v>394</v>
      </c>
      <c r="B11" s="39">
        <v>0</v>
      </c>
      <c r="C11" s="39">
        <v>0</v>
      </c>
      <c r="D11" s="41">
        <v>0</v>
      </c>
      <c r="E11" s="39">
        <v>0</v>
      </c>
      <c r="F11" s="39">
        <v>0</v>
      </c>
      <c r="G11" s="41">
        <v>0</v>
      </c>
      <c r="H11" s="39">
        <v>4990</v>
      </c>
      <c r="I11" s="39">
        <v>1545</v>
      </c>
      <c r="J11" s="41">
        <v>6536</v>
      </c>
      <c r="K11" s="39">
        <v>0</v>
      </c>
      <c r="L11" s="39">
        <v>0</v>
      </c>
      <c r="M11" s="41">
        <v>0</v>
      </c>
      <c r="N11" s="40">
        <f t="shared" si="0"/>
        <v>6536</v>
      </c>
    </row>
    <row r="12" spans="1:14">
      <c r="A12" s="39" t="s">
        <v>395</v>
      </c>
      <c r="B12" s="39">
        <v>0</v>
      </c>
      <c r="C12" s="39">
        <v>0</v>
      </c>
      <c r="D12" s="41">
        <v>0</v>
      </c>
      <c r="E12" s="39">
        <v>0</v>
      </c>
      <c r="F12" s="39">
        <v>0</v>
      </c>
      <c r="G12" s="41">
        <v>0</v>
      </c>
      <c r="H12" s="39">
        <v>515</v>
      </c>
      <c r="I12" s="39">
        <v>265</v>
      </c>
      <c r="J12" s="41">
        <v>780</v>
      </c>
      <c r="K12" s="39">
        <v>0</v>
      </c>
      <c r="L12" s="39">
        <v>0</v>
      </c>
      <c r="M12" s="41">
        <v>0</v>
      </c>
      <c r="N12" s="40">
        <f t="shared" si="0"/>
        <v>780</v>
      </c>
    </row>
    <row r="13" spans="1:14">
      <c r="A13" s="39" t="s">
        <v>396</v>
      </c>
      <c r="B13" s="39">
        <v>1889</v>
      </c>
      <c r="C13" s="39">
        <v>2542</v>
      </c>
      <c r="D13" s="41">
        <v>4432</v>
      </c>
      <c r="E13" s="39">
        <v>0</v>
      </c>
      <c r="F13" s="39">
        <v>0</v>
      </c>
      <c r="G13" s="41">
        <v>3687</v>
      </c>
      <c r="H13" s="39">
        <v>1183</v>
      </c>
      <c r="I13" s="39">
        <v>1008</v>
      </c>
      <c r="J13" s="41">
        <v>2191</v>
      </c>
      <c r="K13" s="39">
        <v>1608</v>
      </c>
      <c r="L13" s="39">
        <v>979</v>
      </c>
      <c r="M13" s="41">
        <v>2587</v>
      </c>
      <c r="N13" s="40">
        <f t="shared" si="0"/>
        <v>12897</v>
      </c>
    </row>
    <row r="14" spans="1:14" ht="55.5">
      <c r="A14" s="39" t="s">
        <v>397</v>
      </c>
      <c r="B14" s="39">
        <v>0</v>
      </c>
      <c r="C14" s="39">
        <v>0</v>
      </c>
      <c r="D14" s="41"/>
      <c r="E14" s="39">
        <v>0</v>
      </c>
      <c r="F14" s="39">
        <v>0</v>
      </c>
      <c r="G14" s="41"/>
      <c r="H14" s="39">
        <v>0</v>
      </c>
      <c r="I14" s="39">
        <v>0</v>
      </c>
      <c r="J14" s="41">
        <v>0</v>
      </c>
      <c r="K14" s="39">
        <v>0</v>
      </c>
      <c r="L14" s="39">
        <v>0</v>
      </c>
      <c r="M14" s="41">
        <v>0</v>
      </c>
      <c r="N14" s="40">
        <f t="shared" si="0"/>
        <v>0</v>
      </c>
    </row>
    <row r="15" spans="1:14">
      <c r="A15" s="39" t="s">
        <v>398</v>
      </c>
      <c r="B15" s="39">
        <v>0</v>
      </c>
      <c r="C15" s="39">
        <v>0</v>
      </c>
      <c r="D15" s="41">
        <v>0</v>
      </c>
      <c r="E15" s="39">
        <v>0</v>
      </c>
      <c r="F15" s="39">
        <v>0</v>
      </c>
      <c r="G15" s="41">
        <v>0</v>
      </c>
      <c r="H15" s="39">
        <v>224</v>
      </c>
      <c r="I15" s="39">
        <v>15</v>
      </c>
      <c r="J15" s="41">
        <v>239</v>
      </c>
      <c r="K15" s="39">
        <v>0</v>
      </c>
      <c r="L15" s="39">
        <v>0</v>
      </c>
      <c r="M15" s="41">
        <v>0</v>
      </c>
      <c r="N15" s="40">
        <f t="shared" si="0"/>
        <v>239</v>
      </c>
    </row>
    <row r="16" spans="1:14">
      <c r="A16" s="40" t="s">
        <v>5</v>
      </c>
      <c r="B16" s="40">
        <f>SUM(B4:B15)</f>
        <v>34211</v>
      </c>
      <c r="C16" s="40">
        <f t="shared" ref="C16:N16" si="1">SUM(C4:C15)</f>
        <v>23075</v>
      </c>
      <c r="D16" s="40">
        <f t="shared" si="1"/>
        <v>57287</v>
      </c>
      <c r="E16" s="40">
        <f t="shared" si="1"/>
        <v>0</v>
      </c>
      <c r="F16" s="40">
        <f t="shared" si="1"/>
        <v>0</v>
      </c>
      <c r="G16" s="40">
        <f t="shared" si="1"/>
        <v>32157</v>
      </c>
      <c r="H16" s="40">
        <f t="shared" si="1"/>
        <v>7354</v>
      </c>
      <c r="I16" s="40">
        <f t="shared" si="1"/>
        <v>3504</v>
      </c>
      <c r="J16" s="40">
        <f t="shared" si="1"/>
        <v>10859</v>
      </c>
      <c r="K16" s="40">
        <f t="shared" si="1"/>
        <v>8589</v>
      </c>
      <c r="L16" s="40">
        <f t="shared" si="1"/>
        <v>5305</v>
      </c>
      <c r="M16" s="40">
        <f t="shared" si="1"/>
        <v>13894</v>
      </c>
      <c r="N16" s="40">
        <f t="shared" si="1"/>
        <v>114197</v>
      </c>
    </row>
    <row r="17" spans="1:14">
      <c r="A17" s="42"/>
    </row>
    <row r="18" spans="1:14">
      <c r="A18" s="42"/>
    </row>
    <row r="19" spans="1:14">
      <c r="A19" s="42"/>
    </row>
    <row r="20" spans="1:14">
      <c r="A20" s="42"/>
    </row>
    <row r="21" spans="1:14">
      <c r="A21" s="42"/>
    </row>
    <row r="22" spans="1:14">
      <c r="A22" s="42"/>
    </row>
    <row r="23" spans="1:14">
      <c r="A23" s="42"/>
    </row>
    <row r="24" spans="1:14">
      <c r="A24" s="42"/>
    </row>
    <row r="25" spans="1:14">
      <c r="A25" s="42"/>
    </row>
    <row r="26" spans="1:14" ht="16.5" customHeight="1">
      <c r="A26" s="42"/>
    </row>
    <row r="27" spans="1:14" s="43" customFormat="1">
      <c r="A27" s="130" t="s">
        <v>399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s="43" customFormat="1" ht="27" customHeight="1">
      <c r="A28" s="129" t="s">
        <v>129</v>
      </c>
      <c r="B28" s="129" t="s">
        <v>384</v>
      </c>
      <c r="C28" s="129"/>
      <c r="D28" s="129"/>
      <c r="E28" s="129" t="s">
        <v>385</v>
      </c>
      <c r="F28" s="129"/>
      <c r="G28" s="129"/>
      <c r="H28" s="129" t="s">
        <v>386</v>
      </c>
      <c r="I28" s="129"/>
      <c r="J28" s="129"/>
      <c r="K28" s="129" t="s">
        <v>387</v>
      </c>
      <c r="L28" s="129"/>
      <c r="M28" s="129"/>
      <c r="N28" s="40" t="s">
        <v>67</v>
      </c>
    </row>
    <row r="29" spans="1:14" s="43" customFormat="1">
      <c r="A29" s="129"/>
      <c r="B29" s="40" t="s">
        <v>3</v>
      </c>
      <c r="C29" s="40" t="s">
        <v>96</v>
      </c>
      <c r="D29" s="40" t="s">
        <v>5</v>
      </c>
      <c r="E29" s="40" t="s">
        <v>3</v>
      </c>
      <c r="F29" s="40" t="s">
        <v>96</v>
      </c>
      <c r="G29" s="40" t="s">
        <v>5</v>
      </c>
      <c r="H29" s="40" t="s">
        <v>3</v>
      </c>
      <c r="I29" s="40" t="s">
        <v>96</v>
      </c>
      <c r="J29" s="40" t="s">
        <v>5</v>
      </c>
      <c r="K29" s="40" t="s">
        <v>3</v>
      </c>
      <c r="L29" s="40" t="s">
        <v>96</v>
      </c>
      <c r="M29" s="40" t="s">
        <v>5</v>
      </c>
      <c r="N29" s="40" t="s">
        <v>3</v>
      </c>
    </row>
    <row r="30" spans="1:14" s="43" customFormat="1">
      <c r="A30" s="39" t="s">
        <v>388</v>
      </c>
      <c r="B30" s="39">
        <v>28</v>
      </c>
      <c r="C30" s="39">
        <v>46</v>
      </c>
      <c r="D30" s="41">
        <f>B30+C30</f>
        <v>74</v>
      </c>
      <c r="E30" s="39">
        <v>0</v>
      </c>
      <c r="F30" s="39">
        <v>0</v>
      </c>
      <c r="G30" s="41">
        <f>E30+F30</f>
        <v>0</v>
      </c>
      <c r="H30" s="39">
        <v>0</v>
      </c>
      <c r="I30" s="39">
        <v>0</v>
      </c>
      <c r="J30" s="41">
        <f>H30+I30</f>
        <v>0</v>
      </c>
      <c r="K30" s="39">
        <v>37</v>
      </c>
      <c r="L30" s="39">
        <v>111</v>
      </c>
      <c r="M30" s="41">
        <f>K30+L30</f>
        <v>148</v>
      </c>
      <c r="N30" s="40">
        <f t="shared" ref="N30:N41" si="2">M30+J30+G30+D30</f>
        <v>222</v>
      </c>
    </row>
    <row r="31" spans="1:14" s="43" customFormat="1">
      <c r="A31" s="39" t="s">
        <v>144</v>
      </c>
      <c r="B31" s="39">
        <v>99</v>
      </c>
      <c r="C31" s="39">
        <v>83</v>
      </c>
      <c r="D31" s="41">
        <f t="shared" ref="D31:D41" si="3">B31+C31</f>
        <v>182</v>
      </c>
      <c r="E31" s="39">
        <v>0</v>
      </c>
      <c r="F31" s="39">
        <v>0</v>
      </c>
      <c r="G31" s="41">
        <f t="shared" ref="G31:G41" si="4">E31+F31</f>
        <v>0</v>
      </c>
      <c r="H31" s="39">
        <v>0</v>
      </c>
      <c r="I31" s="39">
        <v>0</v>
      </c>
      <c r="J31" s="41">
        <f t="shared" ref="J31:J41" si="5">H31+I31</f>
        <v>0</v>
      </c>
      <c r="K31" s="39">
        <v>0</v>
      </c>
      <c r="L31" s="39">
        <v>0</v>
      </c>
      <c r="M31" s="41">
        <f t="shared" ref="M31:M41" si="6">K31+L31</f>
        <v>0</v>
      </c>
      <c r="N31" s="40">
        <f t="shared" si="2"/>
        <v>182</v>
      </c>
    </row>
    <row r="32" spans="1:14" s="43" customFormat="1">
      <c r="A32" s="39" t="s">
        <v>389</v>
      </c>
      <c r="B32" s="39">
        <v>0</v>
      </c>
      <c r="C32" s="39">
        <v>0</v>
      </c>
      <c r="D32" s="41">
        <f t="shared" si="3"/>
        <v>0</v>
      </c>
      <c r="E32" s="39">
        <v>30</v>
      </c>
      <c r="F32" s="39">
        <v>5</v>
      </c>
      <c r="G32" s="41">
        <f t="shared" si="4"/>
        <v>35</v>
      </c>
      <c r="H32" s="39">
        <v>0</v>
      </c>
      <c r="I32" s="39">
        <v>0</v>
      </c>
      <c r="J32" s="41">
        <f t="shared" si="5"/>
        <v>0</v>
      </c>
      <c r="K32" s="39">
        <v>0</v>
      </c>
      <c r="L32" s="39">
        <v>0</v>
      </c>
      <c r="M32" s="41">
        <f t="shared" si="6"/>
        <v>0</v>
      </c>
      <c r="N32" s="40">
        <f t="shared" si="2"/>
        <v>35</v>
      </c>
    </row>
    <row r="33" spans="1:14" s="43" customFormat="1">
      <c r="A33" s="39" t="s">
        <v>390</v>
      </c>
      <c r="B33" s="39">
        <v>0</v>
      </c>
      <c r="C33" s="39">
        <v>0</v>
      </c>
      <c r="D33" s="41">
        <f t="shared" si="3"/>
        <v>0</v>
      </c>
      <c r="E33" s="39">
        <v>0</v>
      </c>
      <c r="F33" s="39">
        <v>0</v>
      </c>
      <c r="G33" s="41">
        <f t="shared" si="4"/>
        <v>0</v>
      </c>
      <c r="H33" s="39">
        <v>0</v>
      </c>
      <c r="I33" s="39">
        <v>0</v>
      </c>
      <c r="J33" s="41">
        <f t="shared" si="5"/>
        <v>0</v>
      </c>
      <c r="K33" s="39">
        <v>0</v>
      </c>
      <c r="L33" s="39">
        <v>0</v>
      </c>
      <c r="M33" s="41">
        <f t="shared" si="6"/>
        <v>0</v>
      </c>
      <c r="N33" s="40">
        <f t="shared" si="2"/>
        <v>0</v>
      </c>
    </row>
    <row r="34" spans="1:14" s="43" customFormat="1">
      <c r="A34" s="39" t="s">
        <v>391</v>
      </c>
      <c r="B34" s="39">
        <v>0</v>
      </c>
      <c r="C34" s="39">
        <v>0</v>
      </c>
      <c r="D34" s="41">
        <f t="shared" si="3"/>
        <v>0</v>
      </c>
      <c r="E34" s="39">
        <v>0</v>
      </c>
      <c r="F34" s="39">
        <v>0</v>
      </c>
      <c r="G34" s="41">
        <f t="shared" si="4"/>
        <v>0</v>
      </c>
      <c r="H34" s="39">
        <v>0</v>
      </c>
      <c r="I34" s="39">
        <v>0</v>
      </c>
      <c r="J34" s="41">
        <f t="shared" si="5"/>
        <v>0</v>
      </c>
      <c r="K34" s="39">
        <v>0</v>
      </c>
      <c r="L34" s="39">
        <v>0</v>
      </c>
      <c r="M34" s="41">
        <f t="shared" si="6"/>
        <v>0</v>
      </c>
      <c r="N34" s="40">
        <f t="shared" si="2"/>
        <v>0</v>
      </c>
    </row>
    <row r="35" spans="1:14" s="43" customFormat="1">
      <c r="A35" s="39" t="s">
        <v>392</v>
      </c>
      <c r="B35" s="39">
        <v>0</v>
      </c>
      <c r="C35" s="39">
        <v>0</v>
      </c>
      <c r="D35" s="41">
        <f t="shared" si="3"/>
        <v>0</v>
      </c>
      <c r="E35" s="39">
        <v>0</v>
      </c>
      <c r="F35" s="39">
        <v>0</v>
      </c>
      <c r="G35" s="41">
        <f t="shared" si="4"/>
        <v>0</v>
      </c>
      <c r="H35" s="39">
        <v>0</v>
      </c>
      <c r="I35" s="39">
        <v>0</v>
      </c>
      <c r="J35" s="41">
        <f t="shared" si="5"/>
        <v>0</v>
      </c>
      <c r="K35" s="39">
        <v>0</v>
      </c>
      <c r="L35" s="39">
        <v>0</v>
      </c>
      <c r="M35" s="41">
        <f t="shared" si="6"/>
        <v>0</v>
      </c>
      <c r="N35" s="40">
        <f t="shared" si="2"/>
        <v>0</v>
      </c>
    </row>
    <row r="36" spans="1:14" s="43" customFormat="1">
      <c r="A36" s="39" t="s">
        <v>393</v>
      </c>
      <c r="B36" s="39">
        <v>0</v>
      </c>
      <c r="C36" s="39">
        <v>0</v>
      </c>
      <c r="D36" s="41">
        <f t="shared" si="3"/>
        <v>0</v>
      </c>
      <c r="E36" s="39">
        <v>0</v>
      </c>
      <c r="F36" s="39">
        <v>0</v>
      </c>
      <c r="G36" s="41">
        <f t="shared" si="4"/>
        <v>0</v>
      </c>
      <c r="H36" s="39">
        <v>0</v>
      </c>
      <c r="I36" s="39">
        <v>0</v>
      </c>
      <c r="J36" s="41">
        <f t="shared" si="5"/>
        <v>0</v>
      </c>
      <c r="K36" s="39">
        <v>0</v>
      </c>
      <c r="L36" s="39">
        <v>0</v>
      </c>
      <c r="M36" s="41">
        <f t="shared" si="6"/>
        <v>0</v>
      </c>
      <c r="N36" s="40">
        <f t="shared" si="2"/>
        <v>0</v>
      </c>
    </row>
    <row r="37" spans="1:14" s="43" customFormat="1">
      <c r="A37" s="39" t="s">
        <v>394</v>
      </c>
      <c r="B37" s="39">
        <v>0</v>
      </c>
      <c r="C37" s="39">
        <v>0</v>
      </c>
      <c r="D37" s="41">
        <f t="shared" si="3"/>
        <v>0</v>
      </c>
      <c r="E37" s="39">
        <v>0</v>
      </c>
      <c r="F37" s="39">
        <v>0</v>
      </c>
      <c r="G37" s="41">
        <f t="shared" si="4"/>
        <v>0</v>
      </c>
      <c r="H37" s="39">
        <v>67</v>
      </c>
      <c r="I37" s="39">
        <v>25</v>
      </c>
      <c r="J37" s="41">
        <f t="shared" si="5"/>
        <v>92</v>
      </c>
      <c r="K37" s="39">
        <v>0</v>
      </c>
      <c r="L37" s="39">
        <v>0</v>
      </c>
      <c r="M37" s="41">
        <f t="shared" si="6"/>
        <v>0</v>
      </c>
      <c r="N37" s="40">
        <f t="shared" si="2"/>
        <v>92</v>
      </c>
    </row>
    <row r="38" spans="1:14" s="43" customFormat="1">
      <c r="A38" s="39" t="s">
        <v>395</v>
      </c>
      <c r="B38" s="39">
        <v>0</v>
      </c>
      <c r="C38" s="39">
        <v>0</v>
      </c>
      <c r="D38" s="41">
        <f t="shared" si="3"/>
        <v>0</v>
      </c>
      <c r="E38" s="39">
        <v>0</v>
      </c>
      <c r="F38" s="39">
        <v>0</v>
      </c>
      <c r="G38" s="41">
        <f t="shared" si="4"/>
        <v>0</v>
      </c>
      <c r="H38" s="39">
        <v>0</v>
      </c>
      <c r="I38" s="39">
        <v>0</v>
      </c>
      <c r="J38" s="41">
        <f t="shared" si="5"/>
        <v>0</v>
      </c>
      <c r="K38" s="39">
        <v>0</v>
      </c>
      <c r="L38" s="39">
        <v>0</v>
      </c>
      <c r="M38" s="41">
        <f t="shared" si="6"/>
        <v>0</v>
      </c>
      <c r="N38" s="40">
        <f t="shared" si="2"/>
        <v>0</v>
      </c>
    </row>
    <row r="39" spans="1:14" s="43" customFormat="1">
      <c r="A39" s="39" t="s">
        <v>396</v>
      </c>
      <c r="B39" s="39">
        <v>785</v>
      </c>
      <c r="C39" s="39">
        <v>740</v>
      </c>
      <c r="D39" s="41">
        <f t="shared" si="3"/>
        <v>1525</v>
      </c>
      <c r="E39" s="39">
        <v>44</v>
      </c>
      <c r="F39" s="39">
        <v>183</v>
      </c>
      <c r="G39" s="41">
        <f t="shared" si="4"/>
        <v>227</v>
      </c>
      <c r="H39" s="39">
        <v>0</v>
      </c>
      <c r="I39" s="39">
        <v>0</v>
      </c>
      <c r="J39" s="41">
        <f t="shared" si="5"/>
        <v>0</v>
      </c>
      <c r="K39" s="39">
        <v>358</v>
      </c>
      <c r="L39" s="39">
        <v>301</v>
      </c>
      <c r="M39" s="41">
        <f t="shared" si="6"/>
        <v>659</v>
      </c>
      <c r="N39" s="40">
        <f t="shared" si="2"/>
        <v>2411</v>
      </c>
    </row>
    <row r="40" spans="1:14" s="43" customFormat="1">
      <c r="A40" s="39" t="s">
        <v>400</v>
      </c>
      <c r="B40" s="39">
        <v>0</v>
      </c>
      <c r="C40" s="39">
        <v>0</v>
      </c>
      <c r="D40" s="41">
        <f t="shared" si="3"/>
        <v>0</v>
      </c>
      <c r="E40" s="39">
        <v>0</v>
      </c>
      <c r="F40" s="39">
        <v>0</v>
      </c>
      <c r="G40" s="41">
        <f t="shared" si="4"/>
        <v>0</v>
      </c>
      <c r="H40" s="39">
        <v>0</v>
      </c>
      <c r="I40" s="39">
        <v>0</v>
      </c>
      <c r="J40" s="41">
        <f t="shared" si="5"/>
        <v>0</v>
      </c>
      <c r="K40" s="39">
        <v>0</v>
      </c>
      <c r="L40" s="39">
        <v>0</v>
      </c>
      <c r="M40" s="41">
        <f t="shared" si="6"/>
        <v>0</v>
      </c>
      <c r="N40" s="40">
        <f t="shared" si="2"/>
        <v>0</v>
      </c>
    </row>
    <row r="41" spans="1:14" s="43" customFormat="1">
      <c r="A41" s="39" t="s">
        <v>398</v>
      </c>
      <c r="B41" s="39">
        <v>0</v>
      </c>
      <c r="C41" s="39">
        <v>0</v>
      </c>
      <c r="D41" s="41">
        <f t="shared" si="3"/>
        <v>0</v>
      </c>
      <c r="E41" s="39">
        <v>0</v>
      </c>
      <c r="F41" s="39">
        <v>0</v>
      </c>
      <c r="G41" s="41">
        <f t="shared" si="4"/>
        <v>0</v>
      </c>
      <c r="H41" s="39">
        <v>0</v>
      </c>
      <c r="I41" s="39">
        <v>0</v>
      </c>
      <c r="J41" s="41">
        <f t="shared" si="5"/>
        <v>0</v>
      </c>
      <c r="K41" s="39">
        <v>0</v>
      </c>
      <c r="L41" s="39">
        <v>0</v>
      </c>
      <c r="M41" s="41">
        <f t="shared" si="6"/>
        <v>0</v>
      </c>
      <c r="N41" s="40">
        <f t="shared" si="2"/>
        <v>0</v>
      </c>
    </row>
    <row r="42" spans="1:14" s="43" customFormat="1">
      <c r="A42" s="40" t="s">
        <v>5</v>
      </c>
      <c r="B42" s="40">
        <f>SUM(B30:B41)</f>
        <v>912</v>
      </c>
      <c r="C42" s="40">
        <f t="shared" ref="C42:N42" si="7">SUM(C30:C41)</f>
        <v>869</v>
      </c>
      <c r="D42" s="40">
        <f t="shared" si="7"/>
        <v>1781</v>
      </c>
      <c r="E42" s="40">
        <f t="shared" si="7"/>
        <v>74</v>
      </c>
      <c r="F42" s="40">
        <f t="shared" si="7"/>
        <v>188</v>
      </c>
      <c r="G42" s="40">
        <f t="shared" si="7"/>
        <v>262</v>
      </c>
      <c r="H42" s="40">
        <f t="shared" si="7"/>
        <v>67</v>
      </c>
      <c r="I42" s="40">
        <f t="shared" si="7"/>
        <v>25</v>
      </c>
      <c r="J42" s="40">
        <f t="shared" si="7"/>
        <v>92</v>
      </c>
      <c r="K42" s="40">
        <f t="shared" si="7"/>
        <v>395</v>
      </c>
      <c r="L42" s="40">
        <f t="shared" si="7"/>
        <v>412</v>
      </c>
      <c r="M42" s="40">
        <f t="shared" si="7"/>
        <v>807</v>
      </c>
      <c r="N42" s="40">
        <f t="shared" si="7"/>
        <v>2942</v>
      </c>
    </row>
  </sheetData>
  <mergeCells count="13">
    <mergeCell ref="A1:N1"/>
    <mergeCell ref="A2:A3"/>
    <mergeCell ref="B2:D2"/>
    <mergeCell ref="E2:G2"/>
    <mergeCell ref="H2:J2"/>
    <mergeCell ref="K2:M2"/>
    <mergeCell ref="N2:N3"/>
    <mergeCell ref="A27:N27"/>
    <mergeCell ref="A28:A29"/>
    <mergeCell ref="B28:D28"/>
    <mergeCell ref="E28:G28"/>
    <mergeCell ref="H28:J28"/>
    <mergeCell ref="K28:M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workbookViewId="0">
      <selection activeCell="E34" sqref="E34"/>
    </sheetView>
  </sheetViews>
  <sheetFormatPr defaultColWidth="9" defaultRowHeight="15"/>
  <cols>
    <col min="1" max="1" width="28.42578125" style="11" customWidth="1"/>
    <col min="2" max="2" width="16.7109375" style="11" customWidth="1"/>
    <col min="3" max="3" width="16.42578125" style="11" customWidth="1"/>
    <col min="4" max="4" width="12.85546875" style="11" customWidth="1"/>
    <col min="5" max="5" width="13.85546875" style="11" customWidth="1"/>
    <col min="6" max="6" width="15.140625" style="11" customWidth="1"/>
    <col min="7" max="7" width="17.28515625" style="11" customWidth="1"/>
    <col min="8" max="16384" width="9" style="11"/>
  </cols>
  <sheetData>
    <row r="1" spans="1:4">
      <c r="A1" s="130" t="s">
        <v>382</v>
      </c>
      <c r="B1" s="130"/>
      <c r="C1" s="130"/>
    </row>
    <row r="2" spans="1:4" ht="16.5" customHeight="1">
      <c r="A2" s="130"/>
      <c r="B2" s="130"/>
      <c r="C2" s="130"/>
    </row>
    <row r="3" spans="1:4" ht="32.25" customHeight="1">
      <c r="A3" s="47" t="s">
        <v>381</v>
      </c>
      <c r="B3" s="47" t="s">
        <v>380</v>
      </c>
      <c r="C3" s="47" t="s">
        <v>67</v>
      </c>
    </row>
    <row r="4" spans="1:4" ht="30">
      <c r="A4" s="44">
        <v>1119</v>
      </c>
      <c r="B4" s="44">
        <v>1789</v>
      </c>
      <c r="C4" s="47">
        <f>A4+B4</f>
        <v>2908</v>
      </c>
    </row>
    <row r="5" spans="1:4" ht="15.75">
      <c r="A5" s="12"/>
    </row>
    <row r="6" spans="1:4" ht="15.75">
      <c r="A6" s="12"/>
    </row>
    <row r="7" spans="1:4" ht="15.75">
      <c r="A7" s="12"/>
    </row>
    <row r="8" spans="1:4" ht="27.75">
      <c r="A8" s="130" t="s">
        <v>379</v>
      </c>
      <c r="B8" s="130"/>
      <c r="C8" s="130"/>
      <c r="D8" s="130"/>
    </row>
    <row r="9" spans="1:4" ht="30">
      <c r="A9" s="48" t="s">
        <v>94</v>
      </c>
      <c r="B9" s="48" t="s">
        <v>3</v>
      </c>
      <c r="C9" s="48" t="s">
        <v>96</v>
      </c>
      <c r="D9" s="48" t="s">
        <v>67</v>
      </c>
    </row>
    <row r="10" spans="1:4" ht="30">
      <c r="A10" s="46" t="s">
        <v>378</v>
      </c>
      <c r="B10" s="45">
        <v>37</v>
      </c>
      <c r="C10" s="45">
        <v>9</v>
      </c>
      <c r="D10" s="48">
        <f>B10+C10</f>
        <v>46</v>
      </c>
    </row>
    <row r="11" spans="1:4" ht="30">
      <c r="A11" s="46" t="s">
        <v>377</v>
      </c>
      <c r="B11" s="45">
        <v>23</v>
      </c>
      <c r="C11" s="45">
        <v>5</v>
      </c>
      <c r="D11" s="48">
        <f>B11+C11</f>
        <v>28</v>
      </c>
    </row>
  </sheetData>
  <mergeCells count="2">
    <mergeCell ref="A1:C2"/>
    <mergeCell ref="A8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topLeftCell="A91" workbookViewId="0">
      <selection activeCell="G5" sqref="G5:I6"/>
    </sheetView>
  </sheetViews>
  <sheetFormatPr defaultColWidth="9" defaultRowHeight="27.75"/>
  <cols>
    <col min="1" max="1" width="17.7109375" style="14" customWidth="1"/>
    <col min="2" max="2" width="20.7109375" style="14" customWidth="1"/>
    <col min="3" max="3" width="19" style="14" customWidth="1"/>
    <col min="4" max="4" width="13.28515625" style="14" customWidth="1"/>
    <col min="5" max="5" width="15.5703125" style="14" customWidth="1"/>
    <col min="6" max="16384" width="9" style="14"/>
  </cols>
  <sheetData>
    <row r="2" spans="1:5">
      <c r="A2" s="140" t="s">
        <v>513</v>
      </c>
      <c r="B2" s="140"/>
      <c r="C2" s="140"/>
      <c r="D2" s="140"/>
      <c r="E2" s="140"/>
    </row>
    <row r="3" spans="1:5">
      <c r="A3" s="132" t="s">
        <v>446</v>
      </c>
      <c r="B3" s="132" t="s">
        <v>129</v>
      </c>
      <c r="C3" s="132" t="s">
        <v>447</v>
      </c>
      <c r="D3" s="50" t="s">
        <v>448</v>
      </c>
      <c r="E3" s="50" t="s">
        <v>449</v>
      </c>
    </row>
    <row r="4" spans="1:5" ht="55.5">
      <c r="A4" s="132"/>
      <c r="B4" s="132"/>
      <c r="C4" s="132"/>
      <c r="D4" s="50" t="s">
        <v>450</v>
      </c>
      <c r="E4" s="50" t="s">
        <v>450</v>
      </c>
    </row>
    <row r="5" spans="1:5" ht="52.5" customHeight="1">
      <c r="A5" s="131" t="s">
        <v>451</v>
      </c>
      <c r="B5" s="131" t="s">
        <v>452</v>
      </c>
      <c r="C5" s="51" t="s">
        <v>453</v>
      </c>
      <c r="D5" s="52">
        <v>256</v>
      </c>
      <c r="E5" s="52">
        <v>510</v>
      </c>
    </row>
    <row r="6" spans="1:5" ht="30.75" customHeight="1">
      <c r="A6" s="131"/>
      <c r="B6" s="131"/>
      <c r="C6" s="51" t="s">
        <v>454</v>
      </c>
      <c r="D6" s="52">
        <v>38</v>
      </c>
      <c r="E6" s="52">
        <v>88</v>
      </c>
    </row>
    <row r="7" spans="1:5" ht="55.5">
      <c r="A7" s="131"/>
      <c r="B7" s="131"/>
      <c r="C7" s="51" t="s">
        <v>455</v>
      </c>
      <c r="D7" s="52">
        <v>26</v>
      </c>
      <c r="E7" s="52">
        <v>46</v>
      </c>
    </row>
    <row r="8" spans="1:5">
      <c r="A8" s="131"/>
      <c r="B8" s="131" t="s">
        <v>456</v>
      </c>
      <c r="C8" s="51" t="s">
        <v>457</v>
      </c>
      <c r="D8" s="52">
        <v>230</v>
      </c>
      <c r="E8" s="53">
        <v>896</v>
      </c>
    </row>
    <row r="9" spans="1:5">
      <c r="A9" s="131"/>
      <c r="B9" s="131"/>
      <c r="C9" s="51" t="s">
        <v>458</v>
      </c>
      <c r="D9" s="52">
        <v>205</v>
      </c>
      <c r="E9" s="53">
        <v>358</v>
      </c>
    </row>
    <row r="10" spans="1:5">
      <c r="A10" s="131"/>
      <c r="B10" s="131"/>
      <c r="C10" s="51" t="s">
        <v>459</v>
      </c>
      <c r="D10" s="53">
        <v>9</v>
      </c>
      <c r="E10" s="53">
        <v>19</v>
      </c>
    </row>
    <row r="11" spans="1:5" ht="55.5">
      <c r="A11" s="131"/>
      <c r="B11" s="51" t="s">
        <v>460</v>
      </c>
      <c r="C11" s="51" t="s">
        <v>54</v>
      </c>
      <c r="D11" s="53">
        <v>77</v>
      </c>
      <c r="E11" s="53">
        <v>181</v>
      </c>
    </row>
    <row r="12" spans="1:5">
      <c r="A12" s="131"/>
      <c r="B12" s="137" t="s">
        <v>445</v>
      </c>
      <c r="C12" s="138"/>
      <c r="D12" s="50">
        <f>SUM(D5:D11)</f>
        <v>841</v>
      </c>
      <c r="E12" s="50">
        <f>SUM(E5:E11)</f>
        <v>2098</v>
      </c>
    </row>
    <row r="13" spans="1:5" ht="52.5" customHeight="1">
      <c r="A13" s="131" t="s">
        <v>507</v>
      </c>
      <c r="B13" s="51" t="s">
        <v>39</v>
      </c>
      <c r="C13" s="51" t="s">
        <v>461</v>
      </c>
      <c r="D13" s="53">
        <v>59</v>
      </c>
      <c r="E13" s="53">
        <v>215</v>
      </c>
    </row>
    <row r="14" spans="1:5">
      <c r="A14" s="131"/>
      <c r="B14" s="51" t="s">
        <v>15</v>
      </c>
      <c r="C14" s="51" t="s">
        <v>461</v>
      </c>
      <c r="D14" s="53">
        <v>64</v>
      </c>
      <c r="E14" s="53">
        <v>202</v>
      </c>
    </row>
    <row r="15" spans="1:5">
      <c r="A15" s="131"/>
      <c r="B15" s="137" t="s">
        <v>445</v>
      </c>
      <c r="C15" s="138"/>
      <c r="D15" s="50">
        <f>SUM(D13:D14)</f>
        <v>123</v>
      </c>
      <c r="E15" s="50">
        <f>SUM(E13:E14)</f>
        <v>417</v>
      </c>
    </row>
    <row r="16" spans="1:5" ht="52.5" customHeight="1">
      <c r="A16" s="133" t="s">
        <v>462</v>
      </c>
      <c r="B16" s="51" t="s">
        <v>463</v>
      </c>
      <c r="C16" s="51" t="s">
        <v>459</v>
      </c>
      <c r="D16" s="53">
        <v>7</v>
      </c>
      <c r="E16" s="53">
        <v>51</v>
      </c>
    </row>
    <row r="17" spans="1:5">
      <c r="A17" s="133"/>
      <c r="B17" s="131" t="s">
        <v>464</v>
      </c>
      <c r="C17" s="51" t="s">
        <v>465</v>
      </c>
      <c r="D17" s="133">
        <v>98</v>
      </c>
      <c r="E17" s="133">
        <v>533</v>
      </c>
    </row>
    <row r="18" spans="1:5">
      <c r="A18" s="133"/>
      <c r="B18" s="131"/>
      <c r="C18" s="51" t="s">
        <v>510</v>
      </c>
      <c r="D18" s="133"/>
      <c r="E18" s="133"/>
    </row>
    <row r="19" spans="1:5" ht="55.5">
      <c r="A19" s="133"/>
      <c r="B19" s="131"/>
      <c r="C19" s="51" t="s">
        <v>511</v>
      </c>
      <c r="D19" s="133"/>
      <c r="E19" s="133"/>
    </row>
    <row r="20" spans="1:5" ht="26.25" customHeight="1">
      <c r="A20" s="133"/>
      <c r="B20" s="134" t="s">
        <v>466</v>
      </c>
      <c r="C20" s="135"/>
      <c r="D20" s="53">
        <v>33</v>
      </c>
      <c r="E20" s="53">
        <v>82</v>
      </c>
    </row>
    <row r="21" spans="1:5" ht="26.25" customHeight="1">
      <c r="A21" s="133"/>
      <c r="B21" s="134" t="s">
        <v>467</v>
      </c>
      <c r="C21" s="135"/>
      <c r="D21" s="53">
        <v>85</v>
      </c>
      <c r="E21" s="53">
        <v>343</v>
      </c>
    </row>
    <row r="22" spans="1:5">
      <c r="A22" s="133"/>
      <c r="B22" s="141" t="s">
        <v>468</v>
      </c>
      <c r="C22" s="51" t="s">
        <v>6</v>
      </c>
      <c r="D22" s="53">
        <v>184</v>
      </c>
      <c r="E22" s="53">
        <v>311</v>
      </c>
    </row>
    <row r="23" spans="1:5">
      <c r="A23" s="133"/>
      <c r="B23" s="142"/>
      <c r="C23" s="51" t="s">
        <v>12</v>
      </c>
      <c r="D23" s="53">
        <v>103</v>
      </c>
      <c r="E23" s="53">
        <v>191</v>
      </c>
    </row>
    <row r="24" spans="1:5">
      <c r="A24" s="133"/>
      <c r="B24" s="142"/>
      <c r="C24" s="51" t="s">
        <v>13</v>
      </c>
      <c r="D24" s="53">
        <v>227</v>
      </c>
      <c r="E24" s="53">
        <v>354</v>
      </c>
    </row>
    <row r="25" spans="1:5">
      <c r="A25" s="133"/>
      <c r="B25" s="143"/>
      <c r="C25" s="51" t="s">
        <v>469</v>
      </c>
      <c r="D25" s="53">
        <v>17</v>
      </c>
      <c r="E25" s="53">
        <v>58</v>
      </c>
    </row>
    <row r="26" spans="1:5">
      <c r="A26" s="133"/>
      <c r="B26" s="51" t="s">
        <v>464</v>
      </c>
      <c r="C26" s="51" t="s">
        <v>470</v>
      </c>
      <c r="D26" s="53">
        <v>30</v>
      </c>
      <c r="E26" s="53">
        <v>58</v>
      </c>
    </row>
    <row r="27" spans="1:5">
      <c r="A27" s="133"/>
      <c r="B27" s="137" t="s">
        <v>67</v>
      </c>
      <c r="C27" s="138"/>
      <c r="D27" s="50">
        <f>SUM(D16:D26)</f>
        <v>784</v>
      </c>
      <c r="E27" s="50">
        <f>SUM(E16:E26)</f>
        <v>1981</v>
      </c>
    </row>
    <row r="28" spans="1:5" ht="26.25" customHeight="1">
      <c r="A28" s="133" t="s">
        <v>471</v>
      </c>
      <c r="B28" s="134" t="s">
        <v>18</v>
      </c>
      <c r="C28" s="135"/>
      <c r="D28" s="52">
        <v>145</v>
      </c>
      <c r="E28" s="52">
        <v>408</v>
      </c>
    </row>
    <row r="29" spans="1:5" ht="26.25" customHeight="1">
      <c r="A29" s="133"/>
      <c r="B29" s="134" t="s">
        <v>512</v>
      </c>
      <c r="C29" s="135"/>
      <c r="D29" s="52">
        <v>185</v>
      </c>
      <c r="E29" s="52">
        <v>367</v>
      </c>
    </row>
    <row r="30" spans="1:5">
      <c r="A30" s="133"/>
      <c r="B30" s="51" t="s">
        <v>472</v>
      </c>
      <c r="C30" s="51" t="s">
        <v>453</v>
      </c>
      <c r="D30" s="52">
        <v>83</v>
      </c>
      <c r="E30" s="52">
        <v>181</v>
      </c>
    </row>
    <row r="31" spans="1:5">
      <c r="A31" s="133"/>
      <c r="B31" s="137" t="s">
        <v>67</v>
      </c>
      <c r="C31" s="138"/>
      <c r="D31" s="56">
        <f>SUM(D28:D30)</f>
        <v>413</v>
      </c>
      <c r="E31" s="56">
        <f>SUM(E28:E30)</f>
        <v>956</v>
      </c>
    </row>
    <row r="32" spans="1:5" ht="52.5" customHeight="1">
      <c r="A32" s="136" t="s">
        <v>473</v>
      </c>
      <c r="B32" s="57" t="s">
        <v>12</v>
      </c>
      <c r="C32" s="51" t="s">
        <v>12</v>
      </c>
      <c r="D32" s="53">
        <v>67</v>
      </c>
      <c r="E32" s="53">
        <v>67</v>
      </c>
    </row>
    <row r="33" spans="1:5">
      <c r="A33" s="136"/>
      <c r="B33" s="57" t="s">
        <v>13</v>
      </c>
      <c r="C33" s="51" t="s">
        <v>13</v>
      </c>
      <c r="D33" s="53">
        <v>137</v>
      </c>
      <c r="E33" s="53">
        <v>137</v>
      </c>
    </row>
    <row r="34" spans="1:5" ht="52.5" customHeight="1">
      <c r="A34" s="136"/>
      <c r="B34" s="136" t="s">
        <v>456</v>
      </c>
      <c r="C34" s="51" t="s">
        <v>474</v>
      </c>
      <c r="D34" s="53">
        <v>12</v>
      </c>
      <c r="E34" s="53">
        <v>12</v>
      </c>
    </row>
    <row r="35" spans="1:5">
      <c r="A35" s="136"/>
      <c r="B35" s="136"/>
      <c r="C35" s="51" t="s">
        <v>475</v>
      </c>
      <c r="D35" s="53">
        <v>47</v>
      </c>
      <c r="E35" s="53">
        <v>47</v>
      </c>
    </row>
    <row r="36" spans="1:5">
      <c r="A36" s="136"/>
      <c r="B36" s="136"/>
      <c r="C36" s="51" t="s">
        <v>476</v>
      </c>
      <c r="D36" s="53">
        <v>6</v>
      </c>
      <c r="E36" s="53">
        <v>6</v>
      </c>
    </row>
    <row r="37" spans="1:5">
      <c r="A37" s="136"/>
      <c r="B37" s="57" t="s">
        <v>477</v>
      </c>
      <c r="C37" s="51" t="s">
        <v>478</v>
      </c>
      <c r="D37" s="53">
        <v>2</v>
      </c>
      <c r="E37" s="53">
        <v>2</v>
      </c>
    </row>
    <row r="38" spans="1:5">
      <c r="A38" s="136"/>
      <c r="B38" s="136" t="s">
        <v>472</v>
      </c>
      <c r="C38" s="51" t="s">
        <v>453</v>
      </c>
      <c r="D38" s="53">
        <v>12</v>
      </c>
      <c r="E38" s="53">
        <v>12</v>
      </c>
    </row>
    <row r="39" spans="1:5">
      <c r="A39" s="136"/>
      <c r="B39" s="136"/>
      <c r="C39" s="51" t="s">
        <v>479</v>
      </c>
      <c r="D39" s="53">
        <v>6</v>
      </c>
      <c r="E39" s="53">
        <v>6</v>
      </c>
    </row>
    <row r="40" spans="1:5">
      <c r="A40" s="136"/>
      <c r="B40" s="136"/>
      <c r="C40" s="51" t="s">
        <v>480</v>
      </c>
      <c r="D40" s="53">
        <v>11</v>
      </c>
      <c r="E40" s="53">
        <v>11</v>
      </c>
    </row>
    <row r="41" spans="1:5" ht="55.5">
      <c r="A41" s="136"/>
      <c r="B41" s="136"/>
      <c r="C41" s="51" t="s">
        <v>481</v>
      </c>
      <c r="D41" s="53">
        <v>15</v>
      </c>
      <c r="E41" s="53">
        <v>15</v>
      </c>
    </row>
    <row r="42" spans="1:5" ht="55.5">
      <c r="A42" s="136"/>
      <c r="B42" s="136"/>
      <c r="C42" s="51" t="s">
        <v>482</v>
      </c>
      <c r="D42" s="53">
        <v>7</v>
      </c>
      <c r="E42" s="53">
        <v>7</v>
      </c>
    </row>
    <row r="43" spans="1:5">
      <c r="A43" s="136"/>
      <c r="B43" s="136" t="s">
        <v>483</v>
      </c>
      <c r="C43" s="51" t="s">
        <v>54</v>
      </c>
      <c r="D43" s="53">
        <v>3</v>
      </c>
      <c r="E43" s="53">
        <v>3</v>
      </c>
    </row>
    <row r="44" spans="1:5">
      <c r="A44" s="136"/>
      <c r="B44" s="136"/>
      <c r="C44" s="51" t="s">
        <v>484</v>
      </c>
      <c r="D44" s="53">
        <v>28</v>
      </c>
      <c r="E44" s="53">
        <v>28</v>
      </c>
    </row>
    <row r="45" spans="1:5">
      <c r="A45" s="136"/>
      <c r="B45" s="136"/>
      <c r="C45" s="51" t="s">
        <v>485</v>
      </c>
      <c r="D45" s="53">
        <v>12</v>
      </c>
      <c r="E45" s="53">
        <v>12</v>
      </c>
    </row>
    <row r="46" spans="1:5">
      <c r="A46" s="136"/>
      <c r="B46" s="55" t="s">
        <v>445</v>
      </c>
      <c r="C46" s="54"/>
      <c r="D46" s="50">
        <f>SUM(D32:D45)</f>
        <v>365</v>
      </c>
      <c r="E46" s="50">
        <f>SUM(E32:E45)</f>
        <v>365</v>
      </c>
    </row>
    <row r="47" spans="1:5">
      <c r="A47" s="131" t="s">
        <v>486</v>
      </c>
      <c r="B47" s="58" t="s">
        <v>487</v>
      </c>
      <c r="C47" s="51" t="s">
        <v>453</v>
      </c>
      <c r="D47" s="52">
        <v>215</v>
      </c>
      <c r="E47" s="52">
        <v>215</v>
      </c>
    </row>
    <row r="48" spans="1:5">
      <c r="A48" s="131"/>
      <c r="B48" s="131" t="s">
        <v>488</v>
      </c>
      <c r="C48" s="51" t="s">
        <v>489</v>
      </c>
      <c r="D48" s="52">
        <v>122</v>
      </c>
      <c r="E48" s="52">
        <v>122</v>
      </c>
    </row>
    <row r="49" spans="1:5" ht="55.5">
      <c r="A49" s="131"/>
      <c r="B49" s="131"/>
      <c r="C49" s="51" t="s">
        <v>508</v>
      </c>
      <c r="D49" s="52">
        <v>149</v>
      </c>
      <c r="E49" s="52">
        <v>149</v>
      </c>
    </row>
    <row r="50" spans="1:5">
      <c r="A50" s="131"/>
      <c r="B50" s="131"/>
      <c r="C50" s="51" t="s">
        <v>490</v>
      </c>
      <c r="D50" s="52">
        <v>16</v>
      </c>
      <c r="E50" s="52">
        <v>16</v>
      </c>
    </row>
    <row r="51" spans="1:5">
      <c r="A51" s="131"/>
      <c r="B51" s="134" t="s">
        <v>13</v>
      </c>
      <c r="C51" s="135"/>
      <c r="D51" s="53">
        <v>199</v>
      </c>
      <c r="E51" s="53">
        <v>199</v>
      </c>
    </row>
    <row r="52" spans="1:5">
      <c r="A52" s="131"/>
      <c r="B52" s="137" t="s">
        <v>445</v>
      </c>
      <c r="C52" s="138"/>
      <c r="D52" s="50">
        <f>SUM(D47:D51)</f>
        <v>701</v>
      </c>
      <c r="E52" s="50">
        <f>SUM(E47:E51)</f>
        <v>701</v>
      </c>
    </row>
    <row r="53" spans="1:5" ht="26.25" customHeight="1">
      <c r="A53" s="136" t="s">
        <v>506</v>
      </c>
      <c r="B53" s="134" t="s">
        <v>491</v>
      </c>
      <c r="C53" s="135"/>
      <c r="D53" s="53">
        <v>0</v>
      </c>
      <c r="E53" s="53">
        <v>0</v>
      </c>
    </row>
    <row r="54" spans="1:5" ht="52.5" customHeight="1">
      <c r="A54" s="136"/>
      <c r="B54" s="133" t="s">
        <v>509</v>
      </c>
      <c r="C54" s="51" t="s">
        <v>453</v>
      </c>
      <c r="D54" s="53">
        <v>26</v>
      </c>
      <c r="E54" s="53">
        <v>26</v>
      </c>
    </row>
    <row r="55" spans="1:5" ht="83.25">
      <c r="A55" s="136"/>
      <c r="B55" s="133"/>
      <c r="C55" s="51" t="s">
        <v>492</v>
      </c>
      <c r="D55" s="53">
        <v>11</v>
      </c>
      <c r="E55" s="53">
        <v>11</v>
      </c>
    </row>
    <row r="56" spans="1:5" ht="55.5">
      <c r="A56" s="136"/>
      <c r="B56" s="133"/>
      <c r="C56" s="51" t="s">
        <v>493</v>
      </c>
      <c r="D56" s="53">
        <v>11</v>
      </c>
      <c r="E56" s="53">
        <v>11</v>
      </c>
    </row>
    <row r="57" spans="1:5" ht="55.5">
      <c r="A57" s="136"/>
      <c r="B57" s="133"/>
      <c r="C57" s="51" t="s">
        <v>494</v>
      </c>
      <c r="D57" s="53">
        <v>1</v>
      </c>
      <c r="E57" s="53">
        <v>1</v>
      </c>
    </row>
    <row r="58" spans="1:5" ht="55.5">
      <c r="A58" s="136"/>
      <c r="B58" s="133" t="s">
        <v>495</v>
      </c>
      <c r="C58" s="51" t="s">
        <v>496</v>
      </c>
      <c r="D58" s="53">
        <v>37</v>
      </c>
      <c r="E58" s="53">
        <v>37</v>
      </c>
    </row>
    <row r="59" spans="1:5">
      <c r="A59" s="136"/>
      <c r="B59" s="133"/>
      <c r="C59" s="51" t="s">
        <v>497</v>
      </c>
      <c r="D59" s="53">
        <v>35</v>
      </c>
      <c r="E59" s="53">
        <v>35</v>
      </c>
    </row>
    <row r="60" spans="1:5">
      <c r="A60" s="136"/>
      <c r="B60" s="133"/>
      <c r="C60" s="51" t="s">
        <v>498</v>
      </c>
      <c r="D60" s="53">
        <v>27</v>
      </c>
      <c r="E60" s="53">
        <v>27</v>
      </c>
    </row>
    <row r="61" spans="1:5">
      <c r="A61" s="136"/>
      <c r="B61" s="137" t="s">
        <v>445</v>
      </c>
      <c r="C61" s="138"/>
      <c r="D61" s="50">
        <f>SUM(D53:D60)</f>
        <v>148</v>
      </c>
      <c r="E61" s="50">
        <f>SUM(E53:E60)</f>
        <v>148</v>
      </c>
    </row>
    <row r="62" spans="1:5" ht="26.25" customHeight="1">
      <c r="A62" s="131" t="s">
        <v>499</v>
      </c>
      <c r="B62" s="134" t="s">
        <v>500</v>
      </c>
      <c r="C62" s="135"/>
      <c r="D62" s="52">
        <v>139</v>
      </c>
      <c r="E62" s="52">
        <v>139</v>
      </c>
    </row>
    <row r="63" spans="1:5" ht="26.25" customHeight="1">
      <c r="A63" s="131"/>
      <c r="B63" s="134" t="s">
        <v>501</v>
      </c>
      <c r="C63" s="135"/>
      <c r="D63" s="52">
        <v>65</v>
      </c>
      <c r="E63" s="52">
        <v>65</v>
      </c>
    </row>
    <row r="64" spans="1:5">
      <c r="A64" s="131"/>
      <c r="B64" s="134" t="s">
        <v>502</v>
      </c>
      <c r="C64" s="135"/>
      <c r="D64" s="52">
        <v>61</v>
      </c>
      <c r="E64" s="52">
        <v>61</v>
      </c>
    </row>
    <row r="65" spans="1:5" ht="26.25" customHeight="1">
      <c r="A65" s="131"/>
      <c r="B65" s="134" t="s">
        <v>503</v>
      </c>
      <c r="C65" s="135"/>
      <c r="D65" s="52">
        <v>32</v>
      </c>
      <c r="E65" s="52">
        <v>32</v>
      </c>
    </row>
    <row r="66" spans="1:5" ht="26.25" customHeight="1">
      <c r="A66" s="131"/>
      <c r="B66" s="134" t="s">
        <v>504</v>
      </c>
      <c r="C66" s="135"/>
      <c r="D66" s="52">
        <v>21</v>
      </c>
      <c r="E66" s="52">
        <v>21</v>
      </c>
    </row>
    <row r="67" spans="1:5" ht="26.25" customHeight="1">
      <c r="A67" s="131"/>
      <c r="B67" s="134" t="s">
        <v>394</v>
      </c>
      <c r="C67" s="135"/>
      <c r="D67" s="52">
        <v>45</v>
      </c>
      <c r="E67" s="52">
        <v>45</v>
      </c>
    </row>
    <row r="68" spans="1:5">
      <c r="A68" s="131"/>
      <c r="B68" s="137" t="s">
        <v>67</v>
      </c>
      <c r="C68" s="138"/>
      <c r="D68" s="56">
        <f>SUM(D62:D67)</f>
        <v>363</v>
      </c>
      <c r="E68" s="56">
        <f>SUM(E62:E67)</f>
        <v>363</v>
      </c>
    </row>
    <row r="69" spans="1:5" ht="26.25" customHeight="1">
      <c r="A69" s="137" t="s">
        <v>505</v>
      </c>
      <c r="B69" s="139"/>
      <c r="C69" s="138"/>
      <c r="D69" s="56">
        <f>D68+D61+D52+D46+D31+D27+D15+D12</f>
        <v>3738</v>
      </c>
      <c r="E69" s="56">
        <v>7029</v>
      </c>
    </row>
    <row r="70" spans="1:5">
      <c r="A70" s="36"/>
    </row>
    <row r="71" spans="1:5">
      <c r="A71" s="36"/>
    </row>
    <row r="72" spans="1:5">
      <c r="A72" s="36"/>
    </row>
    <row r="73" spans="1:5">
      <c r="A73" s="36"/>
    </row>
  </sheetData>
  <mergeCells count="44">
    <mergeCell ref="A2:E2"/>
    <mergeCell ref="B61:C61"/>
    <mergeCell ref="B65:C65"/>
    <mergeCell ref="B66:C66"/>
    <mergeCell ref="B67:C67"/>
    <mergeCell ref="B54:B57"/>
    <mergeCell ref="B58:B60"/>
    <mergeCell ref="B12:C12"/>
    <mergeCell ref="B15:C15"/>
    <mergeCell ref="B21:C21"/>
    <mergeCell ref="B20:C20"/>
    <mergeCell ref="B22:B25"/>
    <mergeCell ref="B27:C27"/>
    <mergeCell ref="A47:A52"/>
    <mergeCell ref="B48:B50"/>
    <mergeCell ref="A53:A61"/>
    <mergeCell ref="B68:C68"/>
    <mergeCell ref="A69:C69"/>
    <mergeCell ref="B62:C62"/>
    <mergeCell ref="B63:C63"/>
    <mergeCell ref="B64:C64"/>
    <mergeCell ref="A62:A68"/>
    <mergeCell ref="B53:C53"/>
    <mergeCell ref="A28:A31"/>
    <mergeCell ref="A32:A46"/>
    <mergeCell ref="B28:C28"/>
    <mergeCell ref="B29:C29"/>
    <mergeCell ref="B31:C31"/>
    <mergeCell ref="B51:C51"/>
    <mergeCell ref="B52:C52"/>
    <mergeCell ref="B34:B36"/>
    <mergeCell ref="B38:B42"/>
    <mergeCell ref="B43:B45"/>
    <mergeCell ref="A13:A15"/>
    <mergeCell ref="A16:A27"/>
    <mergeCell ref="B17:B19"/>
    <mergeCell ref="D17:D19"/>
    <mergeCell ref="E17:E19"/>
    <mergeCell ref="B8:B10"/>
    <mergeCell ref="A3:A4"/>
    <mergeCell ref="B3:B4"/>
    <mergeCell ref="C3:C4"/>
    <mergeCell ref="A5:A12"/>
    <mergeCell ref="B5:B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97"/>
  <sheetViews>
    <sheetView topLeftCell="A82" workbookViewId="0">
      <selection activeCell="A53" sqref="A53:K97"/>
    </sheetView>
  </sheetViews>
  <sheetFormatPr defaultRowHeight="15"/>
  <sheetData>
    <row r="10" spans="1:11" ht="27.75">
      <c r="A10" s="100" t="s">
        <v>554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5"/>
    </row>
    <row r="11" spans="1:11" ht="27.75">
      <c r="A11" s="99" t="s">
        <v>515</v>
      </c>
      <c r="B11" s="99" t="s">
        <v>0</v>
      </c>
      <c r="C11" s="99"/>
      <c r="D11" s="99"/>
      <c r="E11" s="99" t="s">
        <v>1</v>
      </c>
      <c r="F11" s="99"/>
      <c r="G11" s="99"/>
      <c r="H11" s="99" t="s">
        <v>2</v>
      </c>
      <c r="I11" s="99"/>
      <c r="J11" s="99"/>
      <c r="K11" s="15"/>
    </row>
    <row r="12" spans="1:11" ht="27.75">
      <c r="A12" s="99"/>
      <c r="B12" s="63" t="s">
        <v>3</v>
      </c>
      <c r="C12" s="63" t="s">
        <v>96</v>
      </c>
      <c r="D12" s="63" t="s">
        <v>5</v>
      </c>
      <c r="E12" s="63" t="s">
        <v>3</v>
      </c>
      <c r="F12" s="63" t="s">
        <v>96</v>
      </c>
      <c r="G12" s="63" t="s">
        <v>5</v>
      </c>
      <c r="H12" s="63" t="s">
        <v>3</v>
      </c>
      <c r="I12" s="63" t="s">
        <v>96</v>
      </c>
      <c r="J12" s="63" t="s">
        <v>5</v>
      </c>
      <c r="K12" s="15"/>
    </row>
    <row r="13" spans="1:11" ht="83.25">
      <c r="A13" s="62" t="s">
        <v>516</v>
      </c>
      <c r="B13" s="62">
        <v>2062</v>
      </c>
      <c r="C13" s="62">
        <v>2750</v>
      </c>
      <c r="D13" s="63">
        <f>B13+C13</f>
        <v>4812</v>
      </c>
      <c r="E13" s="62">
        <v>874</v>
      </c>
      <c r="F13" s="62">
        <v>1055</v>
      </c>
      <c r="G13" s="63">
        <f>E13+F13</f>
        <v>1929</v>
      </c>
      <c r="H13" s="62">
        <v>402</v>
      </c>
      <c r="I13" s="62">
        <v>643</v>
      </c>
      <c r="J13" s="63">
        <f>H13+I13</f>
        <v>1045</v>
      </c>
      <c r="K13" s="15"/>
    </row>
    <row r="14" spans="1:11" ht="111">
      <c r="A14" s="62" t="s">
        <v>517</v>
      </c>
      <c r="B14" s="62">
        <v>727</v>
      </c>
      <c r="C14" s="62">
        <v>1659</v>
      </c>
      <c r="D14" s="63">
        <f t="shared" ref="D14:D51" si="0">B14+C14</f>
        <v>2386</v>
      </c>
      <c r="E14" s="62">
        <v>302</v>
      </c>
      <c r="F14" s="62">
        <v>730</v>
      </c>
      <c r="G14" s="63">
        <f t="shared" ref="G14:G51" si="1">E14+F14</f>
        <v>1032</v>
      </c>
      <c r="H14" s="62">
        <v>84</v>
      </c>
      <c r="I14" s="62">
        <v>345</v>
      </c>
      <c r="J14" s="63">
        <f t="shared" ref="J14:J51" si="2">H14+I14</f>
        <v>429</v>
      </c>
      <c r="K14" s="15"/>
    </row>
    <row r="15" spans="1:11" ht="83.25">
      <c r="A15" s="62" t="s">
        <v>518</v>
      </c>
      <c r="B15" s="62">
        <v>282</v>
      </c>
      <c r="C15" s="62">
        <v>304</v>
      </c>
      <c r="D15" s="63">
        <f t="shared" si="0"/>
        <v>586</v>
      </c>
      <c r="E15" s="62">
        <v>144</v>
      </c>
      <c r="F15" s="62">
        <v>137</v>
      </c>
      <c r="G15" s="63">
        <f t="shared" si="1"/>
        <v>281</v>
      </c>
      <c r="H15" s="62">
        <v>75</v>
      </c>
      <c r="I15" s="62">
        <v>124</v>
      </c>
      <c r="J15" s="63">
        <f t="shared" si="2"/>
        <v>199</v>
      </c>
      <c r="K15" s="15"/>
    </row>
    <row r="16" spans="1:11" ht="83.25">
      <c r="A16" s="62" t="s">
        <v>519</v>
      </c>
      <c r="B16" s="62">
        <v>1264</v>
      </c>
      <c r="C16" s="62">
        <v>284</v>
      </c>
      <c r="D16" s="63">
        <f t="shared" si="0"/>
        <v>1548</v>
      </c>
      <c r="E16" s="62">
        <v>533</v>
      </c>
      <c r="F16" s="62">
        <v>119</v>
      </c>
      <c r="G16" s="63">
        <f t="shared" si="1"/>
        <v>652</v>
      </c>
      <c r="H16" s="62">
        <v>222</v>
      </c>
      <c r="I16" s="62">
        <v>78</v>
      </c>
      <c r="J16" s="63">
        <f t="shared" si="2"/>
        <v>300</v>
      </c>
      <c r="K16" s="15"/>
    </row>
    <row r="17" spans="1:11" ht="83.25">
      <c r="A17" s="62" t="s">
        <v>520</v>
      </c>
      <c r="B17" s="62">
        <v>322</v>
      </c>
      <c r="C17" s="62">
        <v>419</v>
      </c>
      <c r="D17" s="63">
        <f t="shared" si="0"/>
        <v>741</v>
      </c>
      <c r="E17" s="62">
        <v>148</v>
      </c>
      <c r="F17" s="62">
        <v>193</v>
      </c>
      <c r="G17" s="63">
        <f t="shared" si="1"/>
        <v>341</v>
      </c>
      <c r="H17" s="62">
        <v>85</v>
      </c>
      <c r="I17" s="62">
        <v>166</v>
      </c>
      <c r="J17" s="63">
        <f t="shared" si="2"/>
        <v>251</v>
      </c>
      <c r="K17" s="15"/>
    </row>
    <row r="18" spans="1:11" ht="83.25">
      <c r="A18" s="62" t="s">
        <v>521</v>
      </c>
      <c r="B18" s="62">
        <v>301</v>
      </c>
      <c r="C18" s="62">
        <v>307</v>
      </c>
      <c r="D18" s="63">
        <f t="shared" si="0"/>
        <v>608</v>
      </c>
      <c r="E18" s="62">
        <v>111</v>
      </c>
      <c r="F18" s="62">
        <v>153</v>
      </c>
      <c r="G18" s="63">
        <f t="shared" si="1"/>
        <v>264</v>
      </c>
      <c r="H18" s="62">
        <v>82</v>
      </c>
      <c r="I18" s="62">
        <v>73</v>
      </c>
      <c r="J18" s="63">
        <f t="shared" si="2"/>
        <v>155</v>
      </c>
      <c r="K18" s="15"/>
    </row>
    <row r="19" spans="1:11" ht="83.25">
      <c r="A19" s="62" t="s">
        <v>522</v>
      </c>
      <c r="B19" s="62">
        <v>998</v>
      </c>
      <c r="C19" s="62">
        <v>922</v>
      </c>
      <c r="D19" s="63">
        <f t="shared" si="0"/>
        <v>1920</v>
      </c>
      <c r="E19" s="62">
        <v>328</v>
      </c>
      <c r="F19" s="62">
        <v>300</v>
      </c>
      <c r="G19" s="63">
        <f t="shared" si="1"/>
        <v>628</v>
      </c>
      <c r="H19" s="62">
        <v>170</v>
      </c>
      <c r="I19" s="62">
        <v>255</v>
      </c>
      <c r="J19" s="63">
        <f t="shared" si="2"/>
        <v>425</v>
      </c>
      <c r="K19" s="15"/>
    </row>
    <row r="20" spans="1:11" ht="83.25">
      <c r="A20" s="62" t="s">
        <v>523</v>
      </c>
      <c r="B20" s="62">
        <v>587</v>
      </c>
      <c r="C20" s="62">
        <v>278</v>
      </c>
      <c r="D20" s="63">
        <f t="shared" si="0"/>
        <v>865</v>
      </c>
      <c r="E20" s="62">
        <v>215</v>
      </c>
      <c r="F20" s="62">
        <v>126</v>
      </c>
      <c r="G20" s="63">
        <f t="shared" si="1"/>
        <v>341</v>
      </c>
      <c r="H20" s="62">
        <v>66</v>
      </c>
      <c r="I20" s="62">
        <v>43</v>
      </c>
      <c r="J20" s="63">
        <f t="shared" si="2"/>
        <v>109</v>
      </c>
      <c r="K20" s="15"/>
    </row>
    <row r="21" spans="1:11" ht="83.25">
      <c r="A21" s="62" t="s">
        <v>524</v>
      </c>
      <c r="B21" s="62">
        <v>268</v>
      </c>
      <c r="C21" s="62">
        <v>400</v>
      </c>
      <c r="D21" s="63">
        <f t="shared" si="0"/>
        <v>668</v>
      </c>
      <c r="E21" s="62">
        <v>118</v>
      </c>
      <c r="F21" s="62">
        <v>168</v>
      </c>
      <c r="G21" s="63">
        <f t="shared" si="1"/>
        <v>286</v>
      </c>
      <c r="H21" s="62">
        <v>44</v>
      </c>
      <c r="I21" s="62">
        <v>137</v>
      </c>
      <c r="J21" s="63">
        <f t="shared" si="2"/>
        <v>181</v>
      </c>
      <c r="K21" s="15"/>
    </row>
    <row r="22" spans="1:11" ht="83.25">
      <c r="A22" s="62" t="s">
        <v>525</v>
      </c>
      <c r="B22" s="62">
        <v>99</v>
      </c>
      <c r="C22" s="62">
        <v>89</v>
      </c>
      <c r="D22" s="63">
        <f t="shared" si="0"/>
        <v>188</v>
      </c>
      <c r="E22" s="62">
        <v>41</v>
      </c>
      <c r="F22" s="62">
        <v>34</v>
      </c>
      <c r="G22" s="63">
        <f t="shared" si="1"/>
        <v>75</v>
      </c>
      <c r="H22" s="62">
        <v>37</v>
      </c>
      <c r="I22" s="62">
        <v>37</v>
      </c>
      <c r="J22" s="63">
        <f t="shared" si="2"/>
        <v>74</v>
      </c>
      <c r="K22" s="15"/>
    </row>
    <row r="23" spans="1:11" ht="83.25">
      <c r="A23" s="62" t="s">
        <v>526</v>
      </c>
      <c r="B23" s="62">
        <v>41</v>
      </c>
      <c r="C23" s="62">
        <v>48</v>
      </c>
      <c r="D23" s="63">
        <f t="shared" si="0"/>
        <v>89</v>
      </c>
      <c r="E23" s="62">
        <v>23</v>
      </c>
      <c r="F23" s="62">
        <v>28</v>
      </c>
      <c r="G23" s="63">
        <f t="shared" si="1"/>
        <v>51</v>
      </c>
      <c r="H23" s="62">
        <v>8</v>
      </c>
      <c r="I23" s="62">
        <v>19</v>
      </c>
      <c r="J23" s="63">
        <f t="shared" si="2"/>
        <v>27</v>
      </c>
      <c r="K23" s="15"/>
    </row>
    <row r="24" spans="1:11" ht="111">
      <c r="A24" s="67" t="s">
        <v>527</v>
      </c>
      <c r="B24" s="66">
        <f>SUM(B13:B23)</f>
        <v>6951</v>
      </c>
      <c r="C24" s="66">
        <f>SUM(C13:C23)</f>
        <v>7460</v>
      </c>
      <c r="D24" s="20">
        <f t="shared" si="0"/>
        <v>14411</v>
      </c>
      <c r="E24" s="66">
        <f>SUM(E13:E23)</f>
        <v>2837</v>
      </c>
      <c r="F24" s="66">
        <f>SUM(F13:F23)</f>
        <v>3043</v>
      </c>
      <c r="G24" s="63">
        <f t="shared" si="1"/>
        <v>5880</v>
      </c>
      <c r="H24" s="66">
        <f>SUM(H13:H23)</f>
        <v>1275</v>
      </c>
      <c r="I24" s="66">
        <f>SUM(I13:I23)</f>
        <v>1920</v>
      </c>
      <c r="J24" s="20">
        <f t="shared" si="2"/>
        <v>3195</v>
      </c>
      <c r="K24" s="15"/>
    </row>
    <row r="25" spans="1:11" ht="83.25">
      <c r="A25" s="62" t="s">
        <v>528</v>
      </c>
      <c r="B25" s="62">
        <v>1005</v>
      </c>
      <c r="C25" s="62">
        <v>894</v>
      </c>
      <c r="D25" s="63">
        <f t="shared" si="0"/>
        <v>1899</v>
      </c>
      <c r="E25" s="62">
        <v>410</v>
      </c>
      <c r="F25" s="62">
        <v>406</v>
      </c>
      <c r="G25" s="63">
        <f t="shared" si="1"/>
        <v>816</v>
      </c>
      <c r="H25" s="62">
        <v>188</v>
      </c>
      <c r="I25" s="62">
        <v>182</v>
      </c>
      <c r="J25" s="63">
        <f t="shared" si="2"/>
        <v>370</v>
      </c>
      <c r="K25" s="15"/>
    </row>
    <row r="26" spans="1:11" ht="111">
      <c r="A26" s="62" t="s">
        <v>529</v>
      </c>
      <c r="B26" s="62">
        <v>1178</v>
      </c>
      <c r="C26" s="62">
        <v>1011</v>
      </c>
      <c r="D26" s="63">
        <f t="shared" si="0"/>
        <v>2189</v>
      </c>
      <c r="E26" s="62">
        <v>588</v>
      </c>
      <c r="F26" s="62">
        <v>487</v>
      </c>
      <c r="G26" s="63">
        <f t="shared" si="1"/>
        <v>1075</v>
      </c>
      <c r="H26" s="62">
        <v>175</v>
      </c>
      <c r="I26" s="62">
        <v>335</v>
      </c>
      <c r="J26" s="63">
        <f t="shared" si="2"/>
        <v>510</v>
      </c>
      <c r="K26" s="15"/>
    </row>
    <row r="27" spans="1:11" ht="83.25">
      <c r="A27" s="62" t="s">
        <v>530</v>
      </c>
      <c r="B27" s="62">
        <v>394</v>
      </c>
      <c r="C27" s="62">
        <v>294</v>
      </c>
      <c r="D27" s="63">
        <f t="shared" si="0"/>
        <v>688</v>
      </c>
      <c r="E27" s="62">
        <v>223</v>
      </c>
      <c r="F27" s="62">
        <v>144</v>
      </c>
      <c r="G27" s="63">
        <f t="shared" si="1"/>
        <v>367</v>
      </c>
      <c r="H27" s="62">
        <v>92</v>
      </c>
      <c r="I27" s="62">
        <v>75</v>
      </c>
      <c r="J27" s="63">
        <f t="shared" si="2"/>
        <v>167</v>
      </c>
      <c r="K27" s="15"/>
    </row>
    <row r="28" spans="1:11" ht="83.25">
      <c r="A28" s="62" t="s">
        <v>531</v>
      </c>
      <c r="B28" s="62">
        <v>1160</v>
      </c>
      <c r="C28" s="62">
        <v>353</v>
      </c>
      <c r="D28" s="63">
        <f t="shared" si="0"/>
        <v>1513</v>
      </c>
      <c r="E28" s="62">
        <v>439</v>
      </c>
      <c r="F28" s="62">
        <v>174</v>
      </c>
      <c r="G28" s="63">
        <f t="shared" si="1"/>
        <v>613</v>
      </c>
      <c r="H28" s="62">
        <v>265</v>
      </c>
      <c r="I28" s="62">
        <v>85</v>
      </c>
      <c r="J28" s="63">
        <f t="shared" si="2"/>
        <v>350</v>
      </c>
      <c r="K28" s="15"/>
    </row>
    <row r="29" spans="1:11" ht="83.25">
      <c r="A29" s="62" t="s">
        <v>532</v>
      </c>
      <c r="B29" s="62">
        <v>357</v>
      </c>
      <c r="C29" s="62">
        <v>335</v>
      </c>
      <c r="D29" s="63">
        <f t="shared" si="0"/>
        <v>692</v>
      </c>
      <c r="E29" s="62">
        <v>153</v>
      </c>
      <c r="F29" s="62">
        <v>152</v>
      </c>
      <c r="G29" s="63">
        <f t="shared" si="1"/>
        <v>305</v>
      </c>
      <c r="H29" s="62">
        <v>94</v>
      </c>
      <c r="I29" s="62">
        <v>124</v>
      </c>
      <c r="J29" s="63">
        <f t="shared" si="2"/>
        <v>218</v>
      </c>
      <c r="K29" s="15"/>
    </row>
    <row r="30" spans="1:11" ht="83.25">
      <c r="A30" s="62" t="s">
        <v>533</v>
      </c>
      <c r="B30" s="62">
        <v>208</v>
      </c>
      <c r="C30" s="62">
        <v>199</v>
      </c>
      <c r="D30" s="63">
        <f t="shared" si="0"/>
        <v>407</v>
      </c>
      <c r="E30" s="62">
        <v>112</v>
      </c>
      <c r="F30" s="62">
        <v>99</v>
      </c>
      <c r="G30" s="63">
        <f t="shared" si="1"/>
        <v>211</v>
      </c>
      <c r="H30" s="62">
        <v>54</v>
      </c>
      <c r="I30" s="62">
        <v>62</v>
      </c>
      <c r="J30" s="63">
        <f t="shared" si="2"/>
        <v>116</v>
      </c>
      <c r="K30" s="15"/>
    </row>
    <row r="31" spans="1:11" ht="83.25">
      <c r="A31" s="62" t="s">
        <v>534</v>
      </c>
      <c r="B31" s="62">
        <v>710</v>
      </c>
      <c r="C31" s="62">
        <v>475</v>
      </c>
      <c r="D31" s="63">
        <f t="shared" si="0"/>
        <v>1185</v>
      </c>
      <c r="E31" s="62">
        <v>315</v>
      </c>
      <c r="F31" s="62">
        <v>208</v>
      </c>
      <c r="G31" s="63">
        <f t="shared" si="1"/>
        <v>523</v>
      </c>
      <c r="H31" s="62">
        <v>122</v>
      </c>
      <c r="I31" s="62">
        <v>91</v>
      </c>
      <c r="J31" s="63">
        <f t="shared" si="2"/>
        <v>213</v>
      </c>
      <c r="K31" s="15"/>
    </row>
    <row r="32" spans="1:11" ht="83.25">
      <c r="A32" s="62" t="s">
        <v>535</v>
      </c>
      <c r="B32" s="62">
        <v>208</v>
      </c>
      <c r="C32" s="62">
        <v>102</v>
      </c>
      <c r="D32" s="63">
        <f t="shared" si="0"/>
        <v>310</v>
      </c>
      <c r="E32" s="62">
        <v>87</v>
      </c>
      <c r="F32" s="62">
        <v>47</v>
      </c>
      <c r="G32" s="63">
        <f t="shared" si="1"/>
        <v>134</v>
      </c>
      <c r="H32" s="62">
        <v>66</v>
      </c>
      <c r="I32" s="62">
        <v>38</v>
      </c>
      <c r="J32" s="63">
        <f t="shared" si="2"/>
        <v>104</v>
      </c>
      <c r="K32" s="15"/>
    </row>
    <row r="33" spans="1:11" ht="83.25">
      <c r="A33" s="62" t="s">
        <v>536</v>
      </c>
      <c r="B33" s="62">
        <v>275</v>
      </c>
      <c r="C33" s="62">
        <v>318</v>
      </c>
      <c r="D33" s="63">
        <f t="shared" si="0"/>
        <v>593</v>
      </c>
      <c r="E33" s="62">
        <v>151</v>
      </c>
      <c r="F33" s="62">
        <v>137</v>
      </c>
      <c r="G33" s="63">
        <f t="shared" si="1"/>
        <v>288</v>
      </c>
      <c r="H33" s="62">
        <v>45</v>
      </c>
      <c r="I33" s="62">
        <v>71</v>
      </c>
      <c r="J33" s="63">
        <f t="shared" si="2"/>
        <v>116</v>
      </c>
      <c r="K33" s="15"/>
    </row>
    <row r="34" spans="1:11" ht="83.25">
      <c r="A34" s="62" t="s">
        <v>537</v>
      </c>
      <c r="B34" s="62">
        <v>77</v>
      </c>
      <c r="C34" s="62">
        <v>85</v>
      </c>
      <c r="D34" s="63">
        <f t="shared" si="0"/>
        <v>162</v>
      </c>
      <c r="E34" s="62">
        <v>43</v>
      </c>
      <c r="F34" s="62">
        <v>30</v>
      </c>
      <c r="G34" s="63">
        <f t="shared" si="1"/>
        <v>73</v>
      </c>
      <c r="H34" s="62">
        <v>18</v>
      </c>
      <c r="I34" s="62">
        <v>48</v>
      </c>
      <c r="J34" s="63">
        <f t="shared" si="2"/>
        <v>66</v>
      </c>
      <c r="K34" s="15"/>
    </row>
    <row r="35" spans="1:11" ht="83.25">
      <c r="A35" s="62" t="s">
        <v>538</v>
      </c>
      <c r="B35" s="62">
        <v>250</v>
      </c>
      <c r="C35" s="62">
        <v>136</v>
      </c>
      <c r="D35" s="63">
        <f t="shared" si="0"/>
        <v>386</v>
      </c>
      <c r="E35" s="62">
        <v>125</v>
      </c>
      <c r="F35" s="62">
        <v>71</v>
      </c>
      <c r="G35" s="63">
        <f t="shared" si="1"/>
        <v>196</v>
      </c>
      <c r="H35" s="62">
        <v>456</v>
      </c>
      <c r="I35" s="62">
        <v>36</v>
      </c>
      <c r="J35" s="63">
        <f t="shared" si="2"/>
        <v>492</v>
      </c>
      <c r="K35" s="15"/>
    </row>
    <row r="36" spans="1:11" ht="83.25">
      <c r="A36" s="62" t="s">
        <v>539</v>
      </c>
      <c r="B36" s="62">
        <v>149</v>
      </c>
      <c r="C36" s="62">
        <v>41</v>
      </c>
      <c r="D36" s="63">
        <f t="shared" si="0"/>
        <v>190</v>
      </c>
      <c r="E36" s="62">
        <v>21</v>
      </c>
      <c r="F36" s="62">
        <v>15</v>
      </c>
      <c r="G36" s="63">
        <f t="shared" si="1"/>
        <v>36</v>
      </c>
      <c r="H36" s="62">
        <v>29</v>
      </c>
      <c r="I36" s="62">
        <v>8</v>
      </c>
      <c r="J36" s="63">
        <f t="shared" si="2"/>
        <v>37</v>
      </c>
      <c r="K36" s="15"/>
    </row>
    <row r="37" spans="1:11" ht="111">
      <c r="A37" s="62" t="s">
        <v>540</v>
      </c>
      <c r="B37" s="62">
        <v>202</v>
      </c>
      <c r="C37" s="62">
        <v>240</v>
      </c>
      <c r="D37" s="63">
        <f t="shared" si="0"/>
        <v>442</v>
      </c>
      <c r="E37" s="62">
        <v>76</v>
      </c>
      <c r="F37" s="62">
        <v>121</v>
      </c>
      <c r="G37" s="63">
        <f t="shared" si="1"/>
        <v>197</v>
      </c>
      <c r="H37" s="62">
        <v>65</v>
      </c>
      <c r="I37" s="62">
        <v>81</v>
      </c>
      <c r="J37" s="63">
        <f t="shared" si="2"/>
        <v>146</v>
      </c>
      <c r="K37" s="15"/>
    </row>
    <row r="38" spans="1:11" ht="111">
      <c r="A38" s="67" t="s">
        <v>541</v>
      </c>
      <c r="B38" s="66">
        <f>SUM(B25:B37)</f>
        <v>6173</v>
      </c>
      <c r="C38" s="66">
        <f>SUM(C25:C37)</f>
        <v>4483</v>
      </c>
      <c r="D38" s="20">
        <f t="shared" si="0"/>
        <v>10656</v>
      </c>
      <c r="E38" s="66">
        <f t="shared" ref="E38:F38" si="3">SUM(E25:E37)</f>
        <v>2743</v>
      </c>
      <c r="F38" s="66">
        <f t="shared" si="3"/>
        <v>2091</v>
      </c>
      <c r="G38" s="63">
        <f t="shared" si="1"/>
        <v>4834</v>
      </c>
      <c r="H38" s="66">
        <f t="shared" ref="H38:I38" si="4">SUM(H25:H37)</f>
        <v>1669</v>
      </c>
      <c r="I38" s="66">
        <f t="shared" si="4"/>
        <v>1236</v>
      </c>
      <c r="J38" s="20">
        <f t="shared" si="2"/>
        <v>2905</v>
      </c>
      <c r="K38" s="15"/>
    </row>
    <row r="39" spans="1:11" ht="83.25">
      <c r="A39" s="62" t="s">
        <v>542</v>
      </c>
      <c r="B39" s="62">
        <v>591</v>
      </c>
      <c r="C39" s="62">
        <v>843</v>
      </c>
      <c r="D39" s="63">
        <f t="shared" si="0"/>
        <v>1434</v>
      </c>
      <c r="E39" s="62">
        <v>317</v>
      </c>
      <c r="F39" s="62">
        <v>372</v>
      </c>
      <c r="G39" s="63">
        <f t="shared" si="1"/>
        <v>689</v>
      </c>
      <c r="H39" s="62">
        <v>35</v>
      </c>
      <c r="I39" s="62">
        <v>76</v>
      </c>
      <c r="J39" s="63">
        <f t="shared" si="2"/>
        <v>111</v>
      </c>
      <c r="K39" s="15"/>
    </row>
    <row r="40" spans="1:11" ht="111">
      <c r="A40" s="62" t="s">
        <v>543</v>
      </c>
      <c r="B40" s="62">
        <v>531</v>
      </c>
      <c r="C40" s="62">
        <v>1396</v>
      </c>
      <c r="D40" s="63">
        <f t="shared" si="0"/>
        <v>1927</v>
      </c>
      <c r="E40" s="62">
        <v>235</v>
      </c>
      <c r="F40" s="62">
        <v>569</v>
      </c>
      <c r="G40" s="63">
        <f t="shared" si="1"/>
        <v>804</v>
      </c>
      <c r="H40" s="62">
        <v>48</v>
      </c>
      <c r="I40" s="62">
        <v>248</v>
      </c>
      <c r="J40" s="63">
        <f t="shared" si="2"/>
        <v>296</v>
      </c>
      <c r="K40" s="15"/>
    </row>
    <row r="41" spans="1:11" ht="83.25">
      <c r="A41" s="62" t="s">
        <v>544</v>
      </c>
      <c r="B41" s="62">
        <v>256</v>
      </c>
      <c r="C41" s="62">
        <v>215</v>
      </c>
      <c r="D41" s="63">
        <f t="shared" si="0"/>
        <v>471</v>
      </c>
      <c r="E41" s="62">
        <v>172</v>
      </c>
      <c r="F41" s="62">
        <v>92</v>
      </c>
      <c r="G41" s="63">
        <f t="shared" si="1"/>
        <v>264</v>
      </c>
      <c r="H41" s="62">
        <v>28</v>
      </c>
      <c r="I41" s="62">
        <v>48</v>
      </c>
      <c r="J41" s="63">
        <f t="shared" si="2"/>
        <v>76</v>
      </c>
      <c r="K41" s="15"/>
    </row>
    <row r="42" spans="1:11" ht="83.25">
      <c r="A42" s="62" t="s">
        <v>545</v>
      </c>
      <c r="B42" s="62">
        <v>350</v>
      </c>
      <c r="C42" s="62">
        <v>247</v>
      </c>
      <c r="D42" s="63">
        <f t="shared" si="0"/>
        <v>597</v>
      </c>
      <c r="E42" s="62">
        <v>175</v>
      </c>
      <c r="F42" s="62">
        <v>97</v>
      </c>
      <c r="G42" s="63">
        <f t="shared" si="1"/>
        <v>272</v>
      </c>
      <c r="H42" s="62">
        <v>84</v>
      </c>
      <c r="I42" s="62">
        <v>79</v>
      </c>
      <c r="J42" s="63">
        <f t="shared" si="2"/>
        <v>163</v>
      </c>
      <c r="K42" s="15"/>
    </row>
    <row r="43" spans="1:11" ht="83.25">
      <c r="A43" s="62" t="s">
        <v>546</v>
      </c>
      <c r="B43" s="62">
        <v>457</v>
      </c>
      <c r="C43" s="62">
        <v>351</v>
      </c>
      <c r="D43" s="63">
        <f t="shared" si="0"/>
        <v>808</v>
      </c>
      <c r="E43" s="62">
        <v>266</v>
      </c>
      <c r="F43" s="62">
        <v>147</v>
      </c>
      <c r="G43" s="63">
        <f t="shared" si="1"/>
        <v>413</v>
      </c>
      <c r="H43" s="62">
        <v>69</v>
      </c>
      <c r="I43" s="62">
        <v>85</v>
      </c>
      <c r="J43" s="63">
        <f t="shared" si="2"/>
        <v>154</v>
      </c>
      <c r="K43" s="15"/>
    </row>
    <row r="44" spans="1:11" ht="83.25">
      <c r="A44" s="62" t="s">
        <v>547</v>
      </c>
      <c r="B44" s="62">
        <v>209</v>
      </c>
      <c r="C44" s="62">
        <v>94</v>
      </c>
      <c r="D44" s="63">
        <f t="shared" si="0"/>
        <v>303</v>
      </c>
      <c r="E44" s="62">
        <v>108</v>
      </c>
      <c r="F44" s="62">
        <v>45</v>
      </c>
      <c r="G44" s="63">
        <f t="shared" si="1"/>
        <v>153</v>
      </c>
      <c r="H44" s="62">
        <v>33</v>
      </c>
      <c r="I44" s="62">
        <v>16</v>
      </c>
      <c r="J44" s="63">
        <f t="shared" si="2"/>
        <v>49</v>
      </c>
      <c r="K44" s="15"/>
    </row>
    <row r="45" spans="1:11" ht="111">
      <c r="A45" s="67" t="s">
        <v>548</v>
      </c>
      <c r="B45" s="66">
        <f>SUM(B39:B44)</f>
        <v>2394</v>
      </c>
      <c r="C45" s="66">
        <f>SUM(C39:C44)</f>
        <v>3146</v>
      </c>
      <c r="D45" s="20">
        <f t="shared" si="0"/>
        <v>5540</v>
      </c>
      <c r="E45" s="66">
        <f t="shared" ref="E45:F45" si="5">SUM(E39:E44)</f>
        <v>1273</v>
      </c>
      <c r="F45" s="66">
        <f t="shared" si="5"/>
        <v>1322</v>
      </c>
      <c r="G45" s="63">
        <f t="shared" si="1"/>
        <v>2595</v>
      </c>
      <c r="H45" s="66">
        <f t="shared" ref="H45:I45" si="6">SUM(H39:H44)</f>
        <v>297</v>
      </c>
      <c r="I45" s="66">
        <f t="shared" si="6"/>
        <v>552</v>
      </c>
      <c r="J45" s="20">
        <f t="shared" si="2"/>
        <v>849</v>
      </c>
      <c r="K45" s="15"/>
    </row>
    <row r="46" spans="1:11" ht="83.25">
      <c r="A46" s="62" t="s">
        <v>549</v>
      </c>
      <c r="B46" s="62">
        <v>85</v>
      </c>
      <c r="C46" s="62">
        <v>120</v>
      </c>
      <c r="D46" s="63">
        <f t="shared" si="0"/>
        <v>205</v>
      </c>
      <c r="E46" s="62">
        <v>44</v>
      </c>
      <c r="F46" s="62">
        <v>59</v>
      </c>
      <c r="G46" s="63">
        <f t="shared" si="1"/>
        <v>103</v>
      </c>
      <c r="H46" s="62">
        <v>34</v>
      </c>
      <c r="I46" s="62">
        <v>46</v>
      </c>
      <c r="J46" s="63">
        <f t="shared" si="2"/>
        <v>80</v>
      </c>
      <c r="K46" s="15"/>
    </row>
    <row r="47" spans="1:11" ht="83.25">
      <c r="A47" s="62" t="s">
        <v>550</v>
      </c>
      <c r="B47" s="62">
        <v>356</v>
      </c>
      <c r="C47" s="62">
        <v>343</v>
      </c>
      <c r="D47" s="63">
        <f t="shared" si="0"/>
        <v>699</v>
      </c>
      <c r="E47" s="62">
        <v>161</v>
      </c>
      <c r="F47" s="62">
        <v>160</v>
      </c>
      <c r="G47" s="63">
        <f t="shared" si="1"/>
        <v>321</v>
      </c>
      <c r="H47" s="62">
        <v>97</v>
      </c>
      <c r="I47" s="62">
        <v>112</v>
      </c>
      <c r="J47" s="63">
        <f t="shared" si="2"/>
        <v>209</v>
      </c>
      <c r="K47" s="15"/>
    </row>
    <row r="48" spans="1:11" ht="83.25">
      <c r="A48" s="62" t="s">
        <v>551</v>
      </c>
      <c r="B48" s="62">
        <v>131</v>
      </c>
      <c r="C48" s="62">
        <v>88</v>
      </c>
      <c r="D48" s="63">
        <f t="shared" si="0"/>
        <v>219</v>
      </c>
      <c r="E48" s="62">
        <v>49</v>
      </c>
      <c r="F48" s="62">
        <v>48</v>
      </c>
      <c r="G48" s="63">
        <f t="shared" si="1"/>
        <v>97</v>
      </c>
      <c r="H48" s="62">
        <v>42</v>
      </c>
      <c r="I48" s="62">
        <v>21</v>
      </c>
      <c r="J48" s="63">
        <f t="shared" si="2"/>
        <v>63</v>
      </c>
      <c r="K48" s="15"/>
    </row>
    <row r="49" spans="1:11" ht="111">
      <c r="A49" s="62" t="s">
        <v>552</v>
      </c>
      <c r="B49" s="62">
        <v>292</v>
      </c>
      <c r="C49" s="62">
        <v>148</v>
      </c>
      <c r="D49" s="63">
        <f t="shared" si="0"/>
        <v>440</v>
      </c>
      <c r="E49" s="62">
        <v>142</v>
      </c>
      <c r="F49" s="62">
        <v>78</v>
      </c>
      <c r="G49" s="63">
        <f t="shared" si="1"/>
        <v>220</v>
      </c>
      <c r="H49" s="62">
        <v>62</v>
      </c>
      <c r="I49" s="62">
        <v>46</v>
      </c>
      <c r="J49" s="63">
        <f t="shared" si="2"/>
        <v>108</v>
      </c>
      <c r="K49" s="15"/>
    </row>
    <row r="50" spans="1:11" ht="111">
      <c r="A50" s="67" t="s">
        <v>553</v>
      </c>
      <c r="B50" s="66">
        <f>SUM(B46:B49)</f>
        <v>864</v>
      </c>
      <c r="C50" s="66">
        <f>SUM(C46:C49)</f>
        <v>699</v>
      </c>
      <c r="D50" s="20">
        <f t="shared" si="0"/>
        <v>1563</v>
      </c>
      <c r="E50" s="66">
        <f t="shared" ref="E50:F50" si="7">SUM(E46:E49)</f>
        <v>396</v>
      </c>
      <c r="F50" s="66">
        <f t="shared" si="7"/>
        <v>345</v>
      </c>
      <c r="G50" s="63">
        <f t="shared" si="1"/>
        <v>741</v>
      </c>
      <c r="H50" s="66">
        <f t="shared" ref="H50:I50" si="8">SUM(H46:H49)</f>
        <v>235</v>
      </c>
      <c r="I50" s="66">
        <f t="shared" si="8"/>
        <v>225</v>
      </c>
      <c r="J50" s="20">
        <f t="shared" si="2"/>
        <v>460</v>
      </c>
      <c r="K50" s="15"/>
    </row>
    <row r="51" spans="1:11" ht="27.75">
      <c r="A51" s="63" t="s">
        <v>67</v>
      </c>
      <c r="B51" s="63">
        <f>B24+B38+B45+B50</f>
        <v>16382</v>
      </c>
      <c r="C51" s="63">
        <f>C24+C38+C45+C50</f>
        <v>15788</v>
      </c>
      <c r="D51" s="63">
        <f t="shared" si="0"/>
        <v>32170</v>
      </c>
      <c r="E51" s="63">
        <f>E24+E38+E45+E50</f>
        <v>7249</v>
      </c>
      <c r="F51" s="63">
        <f>F24+F38+F45+F50</f>
        <v>6801</v>
      </c>
      <c r="G51" s="63">
        <f t="shared" si="1"/>
        <v>14050</v>
      </c>
      <c r="H51" s="63">
        <f>H24+H38+H45+H50</f>
        <v>3476</v>
      </c>
      <c r="I51" s="63">
        <f>I24+I38+I45+I50</f>
        <v>3933</v>
      </c>
      <c r="J51" s="63">
        <f t="shared" si="2"/>
        <v>7409</v>
      </c>
      <c r="K51" s="15"/>
    </row>
    <row r="52" spans="1:11" ht="27.7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27.75">
      <c r="A53" s="21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7.75">
      <c r="A54" s="100" t="s">
        <v>514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5"/>
    </row>
    <row r="55" spans="1:11" ht="27.75">
      <c r="A55" s="99" t="s">
        <v>515</v>
      </c>
      <c r="B55" s="99" t="s">
        <v>0</v>
      </c>
      <c r="C55" s="99"/>
      <c r="D55" s="99"/>
      <c r="E55" s="99" t="s">
        <v>1</v>
      </c>
      <c r="F55" s="99"/>
      <c r="G55" s="99"/>
      <c r="H55" s="99" t="s">
        <v>2</v>
      </c>
      <c r="I55" s="99"/>
      <c r="J55" s="99"/>
      <c r="K55" s="15"/>
    </row>
    <row r="56" spans="1:11" ht="27.75">
      <c r="A56" s="99"/>
      <c r="B56" s="63" t="s">
        <v>3</v>
      </c>
      <c r="C56" s="63" t="s">
        <v>96</v>
      </c>
      <c r="D56" s="63" t="s">
        <v>5</v>
      </c>
      <c r="E56" s="63" t="s">
        <v>3</v>
      </c>
      <c r="F56" s="63" t="s">
        <v>96</v>
      </c>
      <c r="G56" s="63" t="s">
        <v>5</v>
      </c>
      <c r="H56" s="63" t="s">
        <v>3</v>
      </c>
      <c r="I56" s="63" t="s">
        <v>96</v>
      </c>
      <c r="J56" s="63" t="s">
        <v>5</v>
      </c>
      <c r="K56" s="15"/>
    </row>
    <row r="57" spans="1:11" ht="83.25">
      <c r="A57" s="62" t="s">
        <v>516</v>
      </c>
      <c r="B57" s="62">
        <v>177</v>
      </c>
      <c r="C57" s="62">
        <v>146</v>
      </c>
      <c r="D57" s="63">
        <f>B57+C57</f>
        <v>323</v>
      </c>
      <c r="E57" s="62">
        <v>177</v>
      </c>
      <c r="F57" s="62">
        <v>146</v>
      </c>
      <c r="G57" s="63">
        <f>E57+F57</f>
        <v>323</v>
      </c>
      <c r="H57" s="62">
        <v>0</v>
      </c>
      <c r="I57" s="62">
        <v>0</v>
      </c>
      <c r="J57" s="63">
        <f>H57+I57</f>
        <v>0</v>
      </c>
      <c r="K57" s="15"/>
    </row>
    <row r="58" spans="1:11" ht="111">
      <c r="A58" s="62" t="s">
        <v>517</v>
      </c>
      <c r="B58" s="62">
        <v>16</v>
      </c>
      <c r="C58" s="62">
        <v>22</v>
      </c>
      <c r="D58" s="63">
        <f t="shared" ref="D58:D95" si="9">B58+C58</f>
        <v>38</v>
      </c>
      <c r="E58" s="62">
        <v>16</v>
      </c>
      <c r="F58" s="62">
        <v>22</v>
      </c>
      <c r="G58" s="63">
        <f t="shared" ref="G58:G95" si="10">E58+F58</f>
        <v>38</v>
      </c>
      <c r="H58" s="62">
        <v>0</v>
      </c>
      <c r="I58" s="62">
        <v>0</v>
      </c>
      <c r="J58" s="63">
        <f t="shared" ref="J58:J95" si="11">H58+I58</f>
        <v>0</v>
      </c>
      <c r="K58" s="15"/>
    </row>
    <row r="59" spans="1:11" ht="83.25">
      <c r="A59" s="62" t="s">
        <v>518</v>
      </c>
      <c r="B59" s="62">
        <v>0</v>
      </c>
      <c r="C59" s="62">
        <v>0</v>
      </c>
      <c r="D59" s="63">
        <f t="shared" si="9"/>
        <v>0</v>
      </c>
      <c r="E59" s="62">
        <v>0</v>
      </c>
      <c r="F59" s="62">
        <v>0</v>
      </c>
      <c r="G59" s="63">
        <f t="shared" si="10"/>
        <v>0</v>
      </c>
      <c r="H59" s="62">
        <v>0</v>
      </c>
      <c r="I59" s="62">
        <v>0</v>
      </c>
      <c r="J59" s="63">
        <f t="shared" si="11"/>
        <v>0</v>
      </c>
      <c r="K59" s="15"/>
    </row>
    <row r="60" spans="1:11" ht="83.25">
      <c r="A60" s="62" t="s">
        <v>519</v>
      </c>
      <c r="B60" s="62">
        <v>6</v>
      </c>
      <c r="C60" s="62">
        <v>1</v>
      </c>
      <c r="D60" s="63">
        <f t="shared" si="9"/>
        <v>7</v>
      </c>
      <c r="E60" s="62">
        <v>6</v>
      </c>
      <c r="F60" s="62">
        <v>1</v>
      </c>
      <c r="G60" s="63">
        <f t="shared" si="10"/>
        <v>7</v>
      </c>
      <c r="H60" s="62">
        <v>0</v>
      </c>
      <c r="I60" s="62">
        <v>0</v>
      </c>
      <c r="J60" s="63">
        <f t="shared" si="11"/>
        <v>0</v>
      </c>
      <c r="K60" s="15"/>
    </row>
    <row r="61" spans="1:11" ht="83.25">
      <c r="A61" s="62" t="s">
        <v>520</v>
      </c>
      <c r="B61" s="62">
        <v>35</v>
      </c>
      <c r="C61" s="62">
        <v>46</v>
      </c>
      <c r="D61" s="63">
        <f t="shared" si="9"/>
        <v>81</v>
      </c>
      <c r="E61" s="62">
        <v>17</v>
      </c>
      <c r="F61" s="62">
        <v>21</v>
      </c>
      <c r="G61" s="63">
        <f t="shared" si="10"/>
        <v>38</v>
      </c>
      <c r="H61" s="62">
        <v>9</v>
      </c>
      <c r="I61" s="62">
        <v>22</v>
      </c>
      <c r="J61" s="63">
        <f t="shared" si="11"/>
        <v>31</v>
      </c>
      <c r="K61" s="15"/>
    </row>
    <row r="62" spans="1:11" ht="83.25">
      <c r="A62" s="62" t="s">
        <v>521</v>
      </c>
      <c r="B62" s="62">
        <v>49</v>
      </c>
      <c r="C62" s="62">
        <v>21</v>
      </c>
      <c r="D62" s="63">
        <f t="shared" si="9"/>
        <v>70</v>
      </c>
      <c r="E62" s="62">
        <v>32</v>
      </c>
      <c r="F62" s="62">
        <v>17</v>
      </c>
      <c r="G62" s="63">
        <f t="shared" si="10"/>
        <v>49</v>
      </c>
      <c r="H62" s="62">
        <v>0</v>
      </c>
      <c r="I62" s="62">
        <v>0</v>
      </c>
      <c r="J62" s="63">
        <f t="shared" si="11"/>
        <v>0</v>
      </c>
      <c r="K62" s="15"/>
    </row>
    <row r="63" spans="1:11" ht="83.25">
      <c r="A63" s="62" t="s">
        <v>522</v>
      </c>
      <c r="B63" s="62">
        <v>30</v>
      </c>
      <c r="C63" s="62">
        <v>10</v>
      </c>
      <c r="D63" s="63">
        <f t="shared" si="9"/>
        <v>40</v>
      </c>
      <c r="E63" s="62">
        <v>30</v>
      </c>
      <c r="F63" s="62">
        <v>10</v>
      </c>
      <c r="G63" s="63">
        <f t="shared" si="10"/>
        <v>40</v>
      </c>
      <c r="H63" s="62">
        <v>0</v>
      </c>
      <c r="I63" s="62">
        <v>0</v>
      </c>
      <c r="J63" s="63">
        <f t="shared" si="11"/>
        <v>0</v>
      </c>
      <c r="K63" s="15"/>
    </row>
    <row r="64" spans="1:11" ht="83.25">
      <c r="A64" s="62" t="s">
        <v>523</v>
      </c>
      <c r="B64" s="62">
        <v>32</v>
      </c>
      <c r="C64" s="62">
        <v>23</v>
      </c>
      <c r="D64" s="63">
        <f t="shared" si="9"/>
        <v>55</v>
      </c>
      <c r="E64" s="62">
        <v>32</v>
      </c>
      <c r="F64" s="62">
        <v>23</v>
      </c>
      <c r="G64" s="63">
        <f t="shared" si="10"/>
        <v>55</v>
      </c>
      <c r="H64" s="62">
        <v>3</v>
      </c>
      <c r="I64" s="62">
        <v>4</v>
      </c>
      <c r="J64" s="63">
        <f t="shared" si="11"/>
        <v>7</v>
      </c>
      <c r="K64" s="15"/>
    </row>
    <row r="65" spans="1:11" ht="83.25">
      <c r="A65" s="62" t="s">
        <v>524</v>
      </c>
      <c r="B65" s="62">
        <v>12</v>
      </c>
      <c r="C65" s="62">
        <v>10</v>
      </c>
      <c r="D65" s="63">
        <f t="shared" si="9"/>
        <v>22</v>
      </c>
      <c r="E65" s="62">
        <v>12</v>
      </c>
      <c r="F65" s="62">
        <v>10</v>
      </c>
      <c r="G65" s="63">
        <f t="shared" si="10"/>
        <v>22</v>
      </c>
      <c r="H65" s="62">
        <v>0</v>
      </c>
      <c r="I65" s="62">
        <v>0</v>
      </c>
      <c r="J65" s="63">
        <f t="shared" si="11"/>
        <v>0</v>
      </c>
      <c r="K65" s="15"/>
    </row>
    <row r="66" spans="1:11" ht="83.25">
      <c r="A66" s="62" t="s">
        <v>525</v>
      </c>
      <c r="B66" s="62">
        <v>10</v>
      </c>
      <c r="C66" s="62">
        <v>8</v>
      </c>
      <c r="D66" s="63">
        <f t="shared" si="9"/>
        <v>18</v>
      </c>
      <c r="E66" s="62">
        <v>5</v>
      </c>
      <c r="F66" s="62">
        <v>5</v>
      </c>
      <c r="G66" s="63">
        <f t="shared" si="10"/>
        <v>10</v>
      </c>
      <c r="H66" s="62">
        <v>1</v>
      </c>
      <c r="I66" s="62">
        <v>3</v>
      </c>
      <c r="J66" s="63">
        <f t="shared" si="11"/>
        <v>4</v>
      </c>
      <c r="K66" s="15"/>
    </row>
    <row r="67" spans="1:11" ht="83.25">
      <c r="A67" s="62" t="s">
        <v>526</v>
      </c>
      <c r="B67" s="62">
        <v>6</v>
      </c>
      <c r="C67" s="62">
        <v>11</v>
      </c>
      <c r="D67" s="63">
        <f t="shared" si="9"/>
        <v>17</v>
      </c>
      <c r="E67" s="62">
        <v>3</v>
      </c>
      <c r="F67" s="62">
        <v>6</v>
      </c>
      <c r="G67" s="63">
        <f t="shared" si="10"/>
        <v>9</v>
      </c>
      <c r="H67" s="62">
        <v>3</v>
      </c>
      <c r="I67" s="62">
        <v>5</v>
      </c>
      <c r="J67" s="63">
        <f t="shared" si="11"/>
        <v>8</v>
      </c>
      <c r="K67" s="15"/>
    </row>
    <row r="68" spans="1:11" ht="111">
      <c r="A68" s="67" t="s">
        <v>527</v>
      </c>
      <c r="B68" s="66">
        <f>SUM(B57:B67)</f>
        <v>373</v>
      </c>
      <c r="C68" s="66">
        <f t="shared" ref="C68:I68" si="12">SUM(C57:C67)</f>
        <v>298</v>
      </c>
      <c r="D68" s="20">
        <f t="shared" si="9"/>
        <v>671</v>
      </c>
      <c r="E68" s="66">
        <f t="shared" si="12"/>
        <v>330</v>
      </c>
      <c r="F68" s="66">
        <f t="shared" si="12"/>
        <v>261</v>
      </c>
      <c r="G68" s="63">
        <f t="shared" si="10"/>
        <v>591</v>
      </c>
      <c r="H68" s="66">
        <f t="shared" si="12"/>
        <v>16</v>
      </c>
      <c r="I68" s="66">
        <f t="shared" si="12"/>
        <v>34</v>
      </c>
      <c r="J68" s="20">
        <f t="shared" si="11"/>
        <v>50</v>
      </c>
      <c r="K68" s="15"/>
    </row>
    <row r="69" spans="1:11" ht="83.25">
      <c r="A69" s="62" t="s">
        <v>528</v>
      </c>
      <c r="B69" s="62">
        <v>10</v>
      </c>
      <c r="C69" s="62">
        <v>9</v>
      </c>
      <c r="D69" s="63">
        <f t="shared" si="9"/>
        <v>19</v>
      </c>
      <c r="E69" s="62">
        <v>5</v>
      </c>
      <c r="F69" s="62">
        <v>6</v>
      </c>
      <c r="G69" s="63">
        <f t="shared" si="10"/>
        <v>11</v>
      </c>
      <c r="H69" s="62">
        <v>0</v>
      </c>
      <c r="I69" s="62">
        <v>0</v>
      </c>
      <c r="J69" s="63">
        <f t="shared" si="11"/>
        <v>0</v>
      </c>
      <c r="K69" s="15"/>
    </row>
    <row r="70" spans="1:11" ht="111">
      <c r="A70" s="62" t="s">
        <v>529</v>
      </c>
      <c r="B70" s="62">
        <v>29</v>
      </c>
      <c r="C70" s="62">
        <v>42</v>
      </c>
      <c r="D70" s="63">
        <f t="shared" si="9"/>
        <v>71</v>
      </c>
      <c r="E70" s="62">
        <v>29</v>
      </c>
      <c r="F70" s="62">
        <v>42</v>
      </c>
      <c r="G70" s="63">
        <f t="shared" si="10"/>
        <v>71</v>
      </c>
      <c r="H70" s="62">
        <v>0</v>
      </c>
      <c r="I70" s="62">
        <v>0</v>
      </c>
      <c r="J70" s="63">
        <f t="shared" si="11"/>
        <v>0</v>
      </c>
      <c r="K70" s="15"/>
    </row>
    <row r="71" spans="1:11" ht="83.25">
      <c r="A71" s="62" t="s">
        <v>530</v>
      </c>
      <c r="B71" s="62">
        <v>2</v>
      </c>
      <c r="C71" s="62">
        <v>1</v>
      </c>
      <c r="D71" s="63">
        <f t="shared" si="9"/>
        <v>3</v>
      </c>
      <c r="E71" s="62">
        <v>2</v>
      </c>
      <c r="F71" s="62">
        <v>1</v>
      </c>
      <c r="G71" s="63">
        <f t="shared" si="10"/>
        <v>3</v>
      </c>
      <c r="H71" s="62">
        <v>0</v>
      </c>
      <c r="I71" s="62">
        <v>0</v>
      </c>
      <c r="J71" s="63">
        <f t="shared" si="11"/>
        <v>0</v>
      </c>
      <c r="K71" s="15"/>
    </row>
    <row r="72" spans="1:11" ht="83.25">
      <c r="A72" s="62" t="s">
        <v>531</v>
      </c>
      <c r="B72" s="62">
        <v>9</v>
      </c>
      <c r="C72" s="62">
        <v>0</v>
      </c>
      <c r="D72" s="63">
        <f t="shared" si="9"/>
        <v>9</v>
      </c>
      <c r="E72" s="62">
        <v>9</v>
      </c>
      <c r="F72" s="62">
        <v>0</v>
      </c>
      <c r="G72" s="63">
        <f t="shared" si="10"/>
        <v>9</v>
      </c>
      <c r="H72" s="62">
        <v>0</v>
      </c>
      <c r="I72" s="62">
        <v>0</v>
      </c>
      <c r="J72" s="63">
        <f t="shared" si="11"/>
        <v>0</v>
      </c>
      <c r="K72" s="15"/>
    </row>
    <row r="73" spans="1:11" ht="83.25">
      <c r="A73" s="62" t="s">
        <v>532</v>
      </c>
      <c r="B73" s="62">
        <v>25</v>
      </c>
      <c r="C73" s="62">
        <v>48</v>
      </c>
      <c r="D73" s="63">
        <f t="shared" si="9"/>
        <v>73</v>
      </c>
      <c r="E73" s="62">
        <v>14</v>
      </c>
      <c r="F73" s="62">
        <v>29</v>
      </c>
      <c r="G73" s="63">
        <f t="shared" si="10"/>
        <v>43</v>
      </c>
      <c r="H73" s="62">
        <v>8</v>
      </c>
      <c r="I73" s="62">
        <v>7</v>
      </c>
      <c r="J73" s="63">
        <f t="shared" si="11"/>
        <v>15</v>
      </c>
      <c r="K73" s="15"/>
    </row>
    <row r="74" spans="1:11" ht="83.25">
      <c r="A74" s="62" t="s">
        <v>533</v>
      </c>
      <c r="B74" s="62">
        <v>46</v>
      </c>
      <c r="C74" s="62">
        <v>37</v>
      </c>
      <c r="D74" s="63">
        <f t="shared" si="9"/>
        <v>83</v>
      </c>
      <c r="E74" s="62">
        <v>26</v>
      </c>
      <c r="F74" s="62">
        <v>26</v>
      </c>
      <c r="G74" s="63">
        <f t="shared" si="10"/>
        <v>52</v>
      </c>
      <c r="H74" s="62">
        <v>5</v>
      </c>
      <c r="I74" s="62">
        <v>8</v>
      </c>
      <c r="J74" s="63">
        <f t="shared" si="11"/>
        <v>13</v>
      </c>
      <c r="K74" s="15"/>
    </row>
    <row r="75" spans="1:11" ht="83.25">
      <c r="A75" s="62" t="s">
        <v>534</v>
      </c>
      <c r="B75" s="62">
        <v>6</v>
      </c>
      <c r="C75" s="62">
        <v>3</v>
      </c>
      <c r="D75" s="63">
        <f t="shared" si="9"/>
        <v>9</v>
      </c>
      <c r="E75" s="62">
        <v>6</v>
      </c>
      <c r="F75" s="62">
        <v>3</v>
      </c>
      <c r="G75" s="63">
        <f t="shared" si="10"/>
        <v>9</v>
      </c>
      <c r="H75" s="62">
        <v>0</v>
      </c>
      <c r="I75" s="62">
        <v>0</v>
      </c>
      <c r="J75" s="63">
        <f t="shared" si="11"/>
        <v>0</v>
      </c>
      <c r="K75" s="15"/>
    </row>
    <row r="76" spans="1:11" ht="83.25">
      <c r="A76" s="62" t="s">
        <v>535</v>
      </c>
      <c r="B76" s="62">
        <v>23</v>
      </c>
      <c r="C76" s="62">
        <v>20</v>
      </c>
      <c r="D76" s="63">
        <f t="shared" si="9"/>
        <v>43</v>
      </c>
      <c r="E76" s="62">
        <v>17</v>
      </c>
      <c r="F76" s="62">
        <v>15</v>
      </c>
      <c r="G76" s="63">
        <f t="shared" si="10"/>
        <v>32</v>
      </c>
      <c r="H76" s="62">
        <v>0</v>
      </c>
      <c r="I76" s="62">
        <v>0</v>
      </c>
      <c r="J76" s="63">
        <f t="shared" si="11"/>
        <v>0</v>
      </c>
      <c r="K76" s="15"/>
    </row>
    <row r="77" spans="1:11" ht="83.25">
      <c r="A77" s="62" t="s">
        <v>536</v>
      </c>
      <c r="B77" s="62">
        <v>34</v>
      </c>
      <c r="C77" s="62">
        <v>13</v>
      </c>
      <c r="D77" s="63">
        <f t="shared" si="9"/>
        <v>47</v>
      </c>
      <c r="E77" s="62">
        <v>34</v>
      </c>
      <c r="F77" s="62">
        <v>13</v>
      </c>
      <c r="G77" s="63">
        <f t="shared" si="10"/>
        <v>47</v>
      </c>
      <c r="H77" s="62">
        <v>0</v>
      </c>
      <c r="I77" s="62">
        <v>0</v>
      </c>
      <c r="J77" s="63">
        <f t="shared" si="11"/>
        <v>0</v>
      </c>
      <c r="K77" s="15"/>
    </row>
    <row r="78" spans="1:11" ht="83.25">
      <c r="A78" s="62" t="s">
        <v>537</v>
      </c>
      <c r="B78" s="62">
        <v>6</v>
      </c>
      <c r="C78" s="62">
        <v>14</v>
      </c>
      <c r="D78" s="63">
        <f t="shared" si="9"/>
        <v>20</v>
      </c>
      <c r="E78" s="62">
        <v>4</v>
      </c>
      <c r="F78" s="62">
        <v>4</v>
      </c>
      <c r="G78" s="63">
        <f t="shared" si="10"/>
        <v>8</v>
      </c>
      <c r="H78" s="62">
        <v>0</v>
      </c>
      <c r="I78" s="62">
        <v>0</v>
      </c>
      <c r="J78" s="63">
        <f t="shared" si="11"/>
        <v>0</v>
      </c>
      <c r="K78" s="15"/>
    </row>
    <row r="79" spans="1:11" ht="83.25">
      <c r="A79" s="62" t="s">
        <v>538</v>
      </c>
      <c r="B79" s="62">
        <v>18</v>
      </c>
      <c r="C79" s="62">
        <v>13</v>
      </c>
      <c r="D79" s="63">
        <f t="shared" si="9"/>
        <v>31</v>
      </c>
      <c r="E79" s="62">
        <v>18</v>
      </c>
      <c r="F79" s="62">
        <v>13</v>
      </c>
      <c r="G79" s="63">
        <f t="shared" si="10"/>
        <v>31</v>
      </c>
      <c r="H79" s="62">
        <v>0</v>
      </c>
      <c r="I79" s="62">
        <v>0</v>
      </c>
      <c r="J79" s="63">
        <f t="shared" si="11"/>
        <v>0</v>
      </c>
      <c r="K79" s="15"/>
    </row>
    <row r="80" spans="1:11" ht="83.25">
      <c r="A80" s="62" t="s">
        <v>539</v>
      </c>
      <c r="B80" s="62">
        <v>4</v>
      </c>
      <c r="C80" s="62">
        <v>1</v>
      </c>
      <c r="D80" s="63">
        <f t="shared" si="9"/>
        <v>5</v>
      </c>
      <c r="E80" s="62">
        <v>1</v>
      </c>
      <c r="F80" s="62">
        <v>0</v>
      </c>
      <c r="G80" s="63">
        <f t="shared" si="10"/>
        <v>1</v>
      </c>
      <c r="H80" s="62">
        <v>0</v>
      </c>
      <c r="I80" s="62">
        <v>0</v>
      </c>
      <c r="J80" s="63">
        <f t="shared" si="11"/>
        <v>0</v>
      </c>
      <c r="K80" s="15"/>
    </row>
    <row r="81" spans="1:11" ht="111">
      <c r="A81" s="62" t="s">
        <v>540</v>
      </c>
      <c r="B81" s="62">
        <v>16</v>
      </c>
      <c r="C81" s="62">
        <v>18</v>
      </c>
      <c r="D81" s="63">
        <f t="shared" si="9"/>
        <v>34</v>
      </c>
      <c r="E81" s="62">
        <v>16</v>
      </c>
      <c r="F81" s="62">
        <v>18</v>
      </c>
      <c r="G81" s="63">
        <f t="shared" si="10"/>
        <v>34</v>
      </c>
      <c r="H81" s="62">
        <v>0</v>
      </c>
      <c r="I81" s="62">
        <v>0</v>
      </c>
      <c r="J81" s="63">
        <f t="shared" si="11"/>
        <v>0</v>
      </c>
      <c r="K81" s="15"/>
    </row>
    <row r="82" spans="1:11" ht="111">
      <c r="A82" s="67" t="s">
        <v>541</v>
      </c>
      <c r="B82" s="66">
        <f>SUM(B69:B81)</f>
        <v>228</v>
      </c>
      <c r="C82" s="66">
        <f t="shared" ref="C82:I82" si="13">SUM(C69:C81)</f>
        <v>219</v>
      </c>
      <c r="D82" s="20">
        <f t="shared" si="9"/>
        <v>447</v>
      </c>
      <c r="E82" s="66">
        <f t="shared" si="13"/>
        <v>181</v>
      </c>
      <c r="F82" s="66">
        <f t="shared" si="13"/>
        <v>170</v>
      </c>
      <c r="G82" s="63">
        <f t="shared" si="10"/>
        <v>351</v>
      </c>
      <c r="H82" s="66">
        <f t="shared" si="13"/>
        <v>13</v>
      </c>
      <c r="I82" s="66">
        <f t="shared" si="13"/>
        <v>15</v>
      </c>
      <c r="J82" s="20">
        <f t="shared" si="11"/>
        <v>28</v>
      </c>
      <c r="K82" s="15"/>
    </row>
    <row r="83" spans="1:11" ht="83.25">
      <c r="A83" s="62" t="s">
        <v>542</v>
      </c>
      <c r="B83" s="62">
        <v>53</v>
      </c>
      <c r="C83" s="62">
        <v>39</v>
      </c>
      <c r="D83" s="63">
        <f t="shared" si="9"/>
        <v>92</v>
      </c>
      <c r="E83" s="62">
        <v>53</v>
      </c>
      <c r="F83" s="62">
        <v>39</v>
      </c>
      <c r="G83" s="63">
        <f t="shared" si="10"/>
        <v>92</v>
      </c>
      <c r="H83" s="62">
        <v>0</v>
      </c>
      <c r="I83" s="62">
        <v>0</v>
      </c>
      <c r="J83" s="63">
        <f t="shared" si="11"/>
        <v>0</v>
      </c>
      <c r="K83" s="15"/>
    </row>
    <row r="84" spans="1:11" ht="111">
      <c r="A84" s="62" t="s">
        <v>543</v>
      </c>
      <c r="B84" s="62">
        <v>4</v>
      </c>
      <c r="C84" s="62">
        <v>16</v>
      </c>
      <c r="D84" s="63">
        <f t="shared" si="9"/>
        <v>20</v>
      </c>
      <c r="E84" s="62">
        <v>4</v>
      </c>
      <c r="F84" s="62">
        <v>16</v>
      </c>
      <c r="G84" s="63">
        <f t="shared" si="10"/>
        <v>20</v>
      </c>
      <c r="H84" s="62">
        <v>0</v>
      </c>
      <c r="I84" s="62">
        <v>0</v>
      </c>
      <c r="J84" s="63">
        <f t="shared" si="11"/>
        <v>0</v>
      </c>
      <c r="K84" s="15"/>
    </row>
    <row r="85" spans="1:11" ht="83.25">
      <c r="A85" s="62" t="s">
        <v>544</v>
      </c>
      <c r="B85" s="62">
        <v>0</v>
      </c>
      <c r="C85" s="62">
        <v>0</v>
      </c>
      <c r="D85" s="63">
        <f t="shared" si="9"/>
        <v>0</v>
      </c>
      <c r="E85" s="62">
        <v>0</v>
      </c>
      <c r="F85" s="62">
        <v>0</v>
      </c>
      <c r="G85" s="63">
        <f t="shared" si="10"/>
        <v>0</v>
      </c>
      <c r="H85" s="62">
        <v>0</v>
      </c>
      <c r="I85" s="62">
        <v>0</v>
      </c>
      <c r="J85" s="63">
        <f t="shared" si="11"/>
        <v>0</v>
      </c>
      <c r="K85" s="15"/>
    </row>
    <row r="86" spans="1:11" ht="83.25">
      <c r="A86" s="62" t="s">
        <v>545</v>
      </c>
      <c r="B86" s="62">
        <v>1</v>
      </c>
      <c r="C86" s="62">
        <v>2</v>
      </c>
      <c r="D86" s="63">
        <f t="shared" si="9"/>
        <v>3</v>
      </c>
      <c r="E86" s="62">
        <v>1</v>
      </c>
      <c r="F86" s="62">
        <v>1</v>
      </c>
      <c r="G86" s="63">
        <f t="shared" si="10"/>
        <v>2</v>
      </c>
      <c r="H86" s="62">
        <v>0</v>
      </c>
      <c r="I86" s="62">
        <v>0</v>
      </c>
      <c r="J86" s="63">
        <f t="shared" si="11"/>
        <v>0</v>
      </c>
      <c r="K86" s="15"/>
    </row>
    <row r="87" spans="1:11" ht="83.25">
      <c r="A87" s="62" t="s">
        <v>546</v>
      </c>
      <c r="B87" s="62">
        <v>2</v>
      </c>
      <c r="C87" s="62">
        <v>2</v>
      </c>
      <c r="D87" s="63">
        <f t="shared" si="9"/>
        <v>4</v>
      </c>
      <c r="E87" s="62">
        <v>2</v>
      </c>
      <c r="F87" s="62">
        <v>2</v>
      </c>
      <c r="G87" s="63">
        <f t="shared" si="10"/>
        <v>4</v>
      </c>
      <c r="H87" s="62">
        <v>0</v>
      </c>
      <c r="I87" s="62">
        <v>0</v>
      </c>
      <c r="J87" s="63">
        <f t="shared" si="11"/>
        <v>0</v>
      </c>
      <c r="K87" s="15"/>
    </row>
    <row r="88" spans="1:11" ht="83.25">
      <c r="A88" s="62" t="s">
        <v>547</v>
      </c>
      <c r="B88" s="62">
        <v>29</v>
      </c>
      <c r="C88" s="62">
        <v>13</v>
      </c>
      <c r="D88" s="63">
        <f t="shared" si="9"/>
        <v>42</v>
      </c>
      <c r="E88" s="62">
        <v>11</v>
      </c>
      <c r="F88" s="62">
        <v>9</v>
      </c>
      <c r="G88" s="63">
        <f t="shared" si="10"/>
        <v>20</v>
      </c>
      <c r="H88" s="62">
        <v>1</v>
      </c>
      <c r="I88" s="62">
        <v>2</v>
      </c>
      <c r="J88" s="63">
        <f t="shared" si="11"/>
        <v>3</v>
      </c>
      <c r="K88" s="15"/>
    </row>
    <row r="89" spans="1:11" ht="111">
      <c r="A89" s="67" t="s">
        <v>548</v>
      </c>
      <c r="B89" s="66">
        <f>SUM(B83:B88)</f>
        <v>89</v>
      </c>
      <c r="C89" s="66">
        <f t="shared" ref="C89:I89" si="14">SUM(C83:C88)</f>
        <v>72</v>
      </c>
      <c r="D89" s="20">
        <f t="shared" si="9"/>
        <v>161</v>
      </c>
      <c r="E89" s="66">
        <f t="shared" si="14"/>
        <v>71</v>
      </c>
      <c r="F89" s="66">
        <f t="shared" si="14"/>
        <v>67</v>
      </c>
      <c r="G89" s="63">
        <f t="shared" si="10"/>
        <v>138</v>
      </c>
      <c r="H89" s="66">
        <f t="shared" si="14"/>
        <v>1</v>
      </c>
      <c r="I89" s="66">
        <f t="shared" si="14"/>
        <v>2</v>
      </c>
      <c r="J89" s="20">
        <f t="shared" si="11"/>
        <v>3</v>
      </c>
      <c r="K89" s="15"/>
    </row>
    <row r="90" spans="1:11" ht="83.25">
      <c r="A90" s="62" t="s">
        <v>549</v>
      </c>
      <c r="B90" s="62">
        <v>20</v>
      </c>
      <c r="C90" s="62">
        <v>16</v>
      </c>
      <c r="D90" s="63">
        <f t="shared" si="9"/>
        <v>36</v>
      </c>
      <c r="E90" s="62">
        <v>15</v>
      </c>
      <c r="F90" s="62">
        <v>9</v>
      </c>
      <c r="G90" s="63">
        <f t="shared" si="10"/>
        <v>24</v>
      </c>
      <c r="H90" s="62">
        <v>0</v>
      </c>
      <c r="I90" s="62">
        <v>8</v>
      </c>
      <c r="J90" s="63">
        <f t="shared" si="11"/>
        <v>8</v>
      </c>
      <c r="K90" s="15"/>
    </row>
    <row r="91" spans="1:11" ht="83.25">
      <c r="A91" s="62" t="s">
        <v>550</v>
      </c>
      <c r="B91" s="62">
        <v>19</v>
      </c>
      <c r="C91" s="62">
        <v>5</v>
      </c>
      <c r="D91" s="63">
        <f t="shared" si="9"/>
        <v>24</v>
      </c>
      <c r="E91" s="62">
        <v>19</v>
      </c>
      <c r="F91" s="62">
        <v>5</v>
      </c>
      <c r="G91" s="63">
        <f t="shared" si="10"/>
        <v>24</v>
      </c>
      <c r="H91" s="62">
        <v>0</v>
      </c>
      <c r="I91" s="62">
        <v>0</v>
      </c>
      <c r="J91" s="63">
        <f t="shared" si="11"/>
        <v>0</v>
      </c>
      <c r="K91" s="15"/>
    </row>
    <row r="92" spans="1:11" ht="83.25">
      <c r="A92" s="62" t="s">
        <v>551</v>
      </c>
      <c r="B92" s="62">
        <v>14</v>
      </c>
      <c r="C92" s="62">
        <v>21</v>
      </c>
      <c r="D92" s="63">
        <f t="shared" si="9"/>
        <v>35</v>
      </c>
      <c r="E92" s="62">
        <v>12</v>
      </c>
      <c r="F92" s="62">
        <v>11</v>
      </c>
      <c r="G92" s="63">
        <f t="shared" si="10"/>
        <v>23</v>
      </c>
      <c r="H92" s="62">
        <v>2</v>
      </c>
      <c r="I92" s="62">
        <v>5</v>
      </c>
      <c r="J92" s="63">
        <f t="shared" si="11"/>
        <v>7</v>
      </c>
      <c r="K92" s="15"/>
    </row>
    <row r="93" spans="1:11" ht="111">
      <c r="A93" s="62" t="s">
        <v>552</v>
      </c>
      <c r="B93" s="62">
        <v>3</v>
      </c>
      <c r="C93" s="62">
        <v>0</v>
      </c>
      <c r="D93" s="63">
        <f t="shared" si="9"/>
        <v>3</v>
      </c>
      <c r="E93" s="62">
        <v>3</v>
      </c>
      <c r="F93" s="62">
        <v>0</v>
      </c>
      <c r="G93" s="63">
        <f t="shared" si="10"/>
        <v>3</v>
      </c>
      <c r="H93" s="62">
        <v>0</v>
      </c>
      <c r="I93" s="62">
        <v>0</v>
      </c>
      <c r="J93" s="63">
        <f t="shared" si="11"/>
        <v>0</v>
      </c>
      <c r="K93" s="15"/>
    </row>
    <row r="94" spans="1:11" ht="111">
      <c r="A94" s="67" t="s">
        <v>553</v>
      </c>
      <c r="B94" s="66">
        <f>SUM(B90:B93)</f>
        <v>56</v>
      </c>
      <c r="C94" s="66">
        <f t="shared" ref="C94:I94" si="15">SUM(C90:C93)</f>
        <v>42</v>
      </c>
      <c r="D94" s="20">
        <f t="shared" si="9"/>
        <v>98</v>
      </c>
      <c r="E94" s="66">
        <f t="shared" si="15"/>
        <v>49</v>
      </c>
      <c r="F94" s="66">
        <f t="shared" si="15"/>
        <v>25</v>
      </c>
      <c r="G94" s="63">
        <f t="shared" si="10"/>
        <v>74</v>
      </c>
      <c r="H94" s="66">
        <f t="shared" si="15"/>
        <v>2</v>
      </c>
      <c r="I94" s="66">
        <f t="shared" si="15"/>
        <v>13</v>
      </c>
      <c r="J94" s="20">
        <f t="shared" si="11"/>
        <v>15</v>
      </c>
      <c r="K94" s="15"/>
    </row>
    <row r="95" spans="1:11" ht="27.75">
      <c r="A95" s="63" t="s">
        <v>67</v>
      </c>
      <c r="B95" s="63">
        <v>746</v>
      </c>
      <c r="C95" s="63">
        <v>631</v>
      </c>
      <c r="D95" s="63">
        <f t="shared" si="9"/>
        <v>1377</v>
      </c>
      <c r="E95" s="63">
        <v>631</v>
      </c>
      <c r="F95" s="63">
        <v>523</v>
      </c>
      <c r="G95" s="63">
        <f t="shared" si="10"/>
        <v>1154</v>
      </c>
      <c r="H95" s="63">
        <v>32</v>
      </c>
      <c r="I95" s="63">
        <v>64</v>
      </c>
      <c r="J95" s="63">
        <f t="shared" si="11"/>
        <v>96</v>
      </c>
      <c r="K95" s="15"/>
    </row>
    <row r="96" spans="1:11" ht="27.75">
      <c r="A96" s="21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27.75">
      <c r="A97" s="21"/>
      <c r="B97" s="15"/>
      <c r="C97" s="15"/>
      <c r="D97" s="15"/>
      <c r="E97" s="15"/>
      <c r="F97" s="15"/>
      <c r="G97" s="15"/>
      <c r="H97" s="15"/>
      <c r="I97" s="15"/>
      <c r="J97" s="15"/>
      <c r="K97" s="15"/>
    </row>
  </sheetData>
  <mergeCells count="10">
    <mergeCell ref="A10:J10"/>
    <mergeCell ref="A11:A12"/>
    <mergeCell ref="B11:D11"/>
    <mergeCell ref="E11:G11"/>
    <mergeCell ref="H11:J11"/>
    <mergeCell ref="A54:J54"/>
    <mergeCell ref="A55:A56"/>
    <mergeCell ref="B55:D55"/>
    <mergeCell ref="E55:G55"/>
    <mergeCell ref="H55:J5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Q7" sqref="Q7"/>
    </sheetView>
  </sheetViews>
  <sheetFormatPr defaultRowHeight="15"/>
  <sheetData>
    <row r="1" spans="1:15" ht="27.75">
      <c r="A1" s="100" t="s">
        <v>555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5"/>
    </row>
    <row r="2" spans="1:15" ht="27.75">
      <c r="A2" s="99" t="s">
        <v>515</v>
      </c>
      <c r="B2" s="99" t="s">
        <v>130</v>
      </c>
      <c r="C2" s="99"/>
      <c r="D2" s="99" t="s">
        <v>131</v>
      </c>
      <c r="E2" s="99"/>
      <c r="F2" s="99" t="s">
        <v>132</v>
      </c>
      <c r="G2" s="99"/>
      <c r="H2" s="99" t="s">
        <v>133</v>
      </c>
      <c r="I2" s="99"/>
      <c r="J2" s="99" t="s">
        <v>134</v>
      </c>
      <c r="K2" s="99"/>
      <c r="L2" s="99" t="s">
        <v>67</v>
      </c>
      <c r="M2" s="99"/>
      <c r="N2" s="99"/>
      <c r="O2" s="15"/>
    </row>
    <row r="3" spans="1:15" ht="27.75">
      <c r="A3" s="99"/>
      <c r="B3" s="63" t="s">
        <v>3</v>
      </c>
      <c r="C3" s="63" t="s">
        <v>96</v>
      </c>
      <c r="D3" s="63" t="s">
        <v>3</v>
      </c>
      <c r="E3" s="63" t="s">
        <v>96</v>
      </c>
      <c r="F3" s="63" t="s">
        <v>3</v>
      </c>
      <c r="G3" s="63" t="s">
        <v>96</v>
      </c>
      <c r="H3" s="63" t="s">
        <v>3</v>
      </c>
      <c r="I3" s="63" t="s">
        <v>96</v>
      </c>
      <c r="J3" s="63" t="s">
        <v>3</v>
      </c>
      <c r="K3" s="63" t="s">
        <v>96</v>
      </c>
      <c r="L3" s="63" t="s">
        <v>3</v>
      </c>
      <c r="M3" s="63" t="s">
        <v>96</v>
      </c>
      <c r="N3" s="63" t="s">
        <v>5</v>
      </c>
      <c r="O3" s="15"/>
    </row>
    <row r="4" spans="1:15" ht="83.25">
      <c r="A4" s="62" t="s">
        <v>516</v>
      </c>
      <c r="B4" s="62">
        <v>1959</v>
      </c>
      <c r="C4" s="62">
        <v>2584</v>
      </c>
      <c r="D4" s="62">
        <v>52</v>
      </c>
      <c r="E4" s="62">
        <v>142</v>
      </c>
      <c r="F4" s="62">
        <v>2</v>
      </c>
      <c r="G4" s="62">
        <v>2</v>
      </c>
      <c r="H4" s="62">
        <v>49</v>
      </c>
      <c r="I4" s="62">
        <v>22</v>
      </c>
      <c r="J4" s="62">
        <v>0</v>
      </c>
      <c r="K4" s="62">
        <v>0</v>
      </c>
      <c r="L4" s="63">
        <f>B4+D4+F4+H4+J4</f>
        <v>2062</v>
      </c>
      <c r="M4" s="63">
        <f>C4+E4+G4+I4+K4</f>
        <v>2750</v>
      </c>
      <c r="N4" s="63">
        <f>L4+M4</f>
        <v>4812</v>
      </c>
      <c r="O4" s="15"/>
    </row>
    <row r="5" spans="1:15" ht="111">
      <c r="A5" s="62" t="s">
        <v>517</v>
      </c>
      <c r="B5" s="62">
        <v>600</v>
      </c>
      <c r="C5" s="62">
        <v>1474</v>
      </c>
      <c r="D5" s="62">
        <v>111</v>
      </c>
      <c r="E5" s="62">
        <v>159</v>
      </c>
      <c r="F5" s="62">
        <v>3</v>
      </c>
      <c r="G5" s="62">
        <v>6</v>
      </c>
      <c r="H5" s="62">
        <v>13</v>
      </c>
      <c r="I5" s="62">
        <v>19</v>
      </c>
      <c r="J5" s="62">
        <v>0</v>
      </c>
      <c r="K5" s="62">
        <v>1</v>
      </c>
      <c r="L5" s="63">
        <f t="shared" ref="L5:M42" si="0">B5+D5+F5+H5+J5</f>
        <v>727</v>
      </c>
      <c r="M5" s="63">
        <f t="shared" si="0"/>
        <v>1659</v>
      </c>
      <c r="N5" s="63">
        <f t="shared" ref="N5:N42" si="1">L5+M5</f>
        <v>2386</v>
      </c>
      <c r="O5" s="15"/>
    </row>
    <row r="6" spans="1:15" ht="83.25">
      <c r="A6" s="62" t="s">
        <v>518</v>
      </c>
      <c r="B6" s="62">
        <v>257</v>
      </c>
      <c r="C6" s="62">
        <v>288</v>
      </c>
      <c r="D6" s="62">
        <v>14</v>
      </c>
      <c r="E6" s="62">
        <v>12</v>
      </c>
      <c r="F6" s="62">
        <v>0</v>
      </c>
      <c r="G6" s="62">
        <v>0</v>
      </c>
      <c r="H6" s="62">
        <v>9</v>
      </c>
      <c r="I6" s="62">
        <v>1</v>
      </c>
      <c r="J6" s="62">
        <v>2</v>
      </c>
      <c r="K6" s="62">
        <v>3</v>
      </c>
      <c r="L6" s="63">
        <f t="shared" si="0"/>
        <v>282</v>
      </c>
      <c r="M6" s="63">
        <f t="shared" si="0"/>
        <v>304</v>
      </c>
      <c r="N6" s="63">
        <f t="shared" si="1"/>
        <v>586</v>
      </c>
      <c r="O6" s="15"/>
    </row>
    <row r="7" spans="1:15" ht="83.25">
      <c r="A7" s="62" t="s">
        <v>519</v>
      </c>
      <c r="B7" s="62">
        <v>1149</v>
      </c>
      <c r="C7" s="62">
        <v>259</v>
      </c>
      <c r="D7" s="62">
        <v>60</v>
      </c>
      <c r="E7" s="62">
        <v>23</v>
      </c>
      <c r="F7" s="62">
        <v>5</v>
      </c>
      <c r="G7" s="62">
        <v>1</v>
      </c>
      <c r="H7" s="62">
        <v>46</v>
      </c>
      <c r="I7" s="62">
        <v>0</v>
      </c>
      <c r="J7" s="62">
        <v>4</v>
      </c>
      <c r="K7" s="62">
        <v>1</v>
      </c>
      <c r="L7" s="63">
        <f t="shared" si="0"/>
        <v>1264</v>
      </c>
      <c r="M7" s="63">
        <f t="shared" si="0"/>
        <v>284</v>
      </c>
      <c r="N7" s="63">
        <f t="shared" si="1"/>
        <v>1548</v>
      </c>
      <c r="O7" s="15"/>
    </row>
    <row r="8" spans="1:15" ht="83.25">
      <c r="A8" s="62" t="s">
        <v>520</v>
      </c>
      <c r="B8" s="62">
        <v>271</v>
      </c>
      <c r="C8" s="62">
        <v>359</v>
      </c>
      <c r="D8" s="62">
        <v>11</v>
      </c>
      <c r="E8" s="62">
        <v>21</v>
      </c>
      <c r="F8" s="62">
        <v>4</v>
      </c>
      <c r="G8" s="62">
        <v>6</v>
      </c>
      <c r="H8" s="62">
        <v>29</v>
      </c>
      <c r="I8" s="62">
        <v>27</v>
      </c>
      <c r="J8" s="62">
        <v>7</v>
      </c>
      <c r="K8" s="62">
        <v>6</v>
      </c>
      <c r="L8" s="63">
        <f t="shared" si="0"/>
        <v>322</v>
      </c>
      <c r="M8" s="63">
        <f t="shared" si="0"/>
        <v>419</v>
      </c>
      <c r="N8" s="63">
        <f t="shared" si="1"/>
        <v>741</v>
      </c>
      <c r="O8" s="15"/>
    </row>
    <row r="9" spans="1:15" ht="83.25">
      <c r="A9" s="62" t="s">
        <v>521</v>
      </c>
      <c r="B9" s="62">
        <v>273</v>
      </c>
      <c r="C9" s="62">
        <v>269</v>
      </c>
      <c r="D9" s="62">
        <v>6</v>
      </c>
      <c r="E9" s="62">
        <v>16</v>
      </c>
      <c r="F9" s="62">
        <v>3</v>
      </c>
      <c r="G9" s="62">
        <v>3</v>
      </c>
      <c r="H9" s="62">
        <v>18</v>
      </c>
      <c r="I9" s="62">
        <v>19</v>
      </c>
      <c r="J9" s="62">
        <v>1</v>
      </c>
      <c r="K9" s="62">
        <v>0</v>
      </c>
      <c r="L9" s="63">
        <f t="shared" si="0"/>
        <v>301</v>
      </c>
      <c r="M9" s="63">
        <f t="shared" si="0"/>
        <v>307</v>
      </c>
      <c r="N9" s="63">
        <f t="shared" si="1"/>
        <v>608</v>
      </c>
      <c r="O9" s="15"/>
    </row>
    <row r="10" spans="1:15" ht="83.25">
      <c r="A10" s="62" t="s">
        <v>522</v>
      </c>
      <c r="B10" s="62">
        <v>938</v>
      </c>
      <c r="C10" s="62">
        <v>874</v>
      </c>
      <c r="D10" s="62">
        <v>33</v>
      </c>
      <c r="E10" s="62">
        <v>29</v>
      </c>
      <c r="F10" s="62">
        <v>1</v>
      </c>
      <c r="G10" s="62">
        <v>1</v>
      </c>
      <c r="H10" s="62">
        <v>20</v>
      </c>
      <c r="I10" s="62">
        <v>9</v>
      </c>
      <c r="J10" s="62">
        <v>6</v>
      </c>
      <c r="K10" s="62">
        <v>9</v>
      </c>
      <c r="L10" s="63">
        <f t="shared" si="0"/>
        <v>998</v>
      </c>
      <c r="M10" s="63">
        <f t="shared" si="0"/>
        <v>922</v>
      </c>
      <c r="N10" s="63">
        <f t="shared" si="1"/>
        <v>1920</v>
      </c>
      <c r="O10" s="15"/>
    </row>
    <row r="11" spans="1:15" ht="83.25">
      <c r="A11" s="62" t="s">
        <v>523</v>
      </c>
      <c r="B11" s="62">
        <v>550</v>
      </c>
      <c r="C11" s="62">
        <v>257</v>
      </c>
      <c r="D11" s="62">
        <v>24</v>
      </c>
      <c r="E11" s="62">
        <v>13</v>
      </c>
      <c r="F11" s="62">
        <v>0</v>
      </c>
      <c r="G11" s="62">
        <v>0</v>
      </c>
      <c r="H11" s="62">
        <v>7</v>
      </c>
      <c r="I11" s="62">
        <v>7</v>
      </c>
      <c r="J11" s="62">
        <v>6</v>
      </c>
      <c r="K11" s="62">
        <v>1</v>
      </c>
      <c r="L11" s="63">
        <f t="shared" si="0"/>
        <v>587</v>
      </c>
      <c r="M11" s="63">
        <f t="shared" si="0"/>
        <v>278</v>
      </c>
      <c r="N11" s="63">
        <f t="shared" si="1"/>
        <v>865</v>
      </c>
      <c r="O11" s="15"/>
    </row>
    <row r="12" spans="1:15" ht="83.25">
      <c r="A12" s="62" t="s">
        <v>524</v>
      </c>
      <c r="B12" s="62">
        <v>254</v>
      </c>
      <c r="C12" s="62">
        <v>378</v>
      </c>
      <c r="D12" s="62">
        <v>11</v>
      </c>
      <c r="E12" s="62">
        <v>18</v>
      </c>
      <c r="F12" s="62">
        <v>0</v>
      </c>
      <c r="G12" s="62">
        <v>0</v>
      </c>
      <c r="H12" s="62">
        <v>3</v>
      </c>
      <c r="I12" s="62">
        <v>4</v>
      </c>
      <c r="J12" s="62">
        <v>0</v>
      </c>
      <c r="K12" s="62">
        <v>0</v>
      </c>
      <c r="L12" s="63">
        <f t="shared" si="0"/>
        <v>268</v>
      </c>
      <c r="M12" s="63">
        <f t="shared" si="0"/>
        <v>400</v>
      </c>
      <c r="N12" s="63">
        <f t="shared" si="1"/>
        <v>668</v>
      </c>
      <c r="O12" s="15"/>
    </row>
    <row r="13" spans="1:15" ht="83.25">
      <c r="A13" s="62" t="s">
        <v>525</v>
      </c>
      <c r="B13" s="62">
        <v>95</v>
      </c>
      <c r="C13" s="62">
        <v>87</v>
      </c>
      <c r="D13" s="62">
        <v>2</v>
      </c>
      <c r="E13" s="62">
        <v>2</v>
      </c>
      <c r="F13" s="62">
        <v>0</v>
      </c>
      <c r="G13" s="62">
        <v>0</v>
      </c>
      <c r="H13" s="62">
        <v>2</v>
      </c>
      <c r="I13" s="62">
        <v>0</v>
      </c>
      <c r="J13" s="62">
        <v>0</v>
      </c>
      <c r="K13" s="62">
        <v>0</v>
      </c>
      <c r="L13" s="63">
        <f t="shared" si="0"/>
        <v>99</v>
      </c>
      <c r="M13" s="63">
        <f t="shared" si="0"/>
        <v>89</v>
      </c>
      <c r="N13" s="63">
        <f t="shared" si="1"/>
        <v>188</v>
      </c>
      <c r="O13" s="15"/>
    </row>
    <row r="14" spans="1:15" ht="83.25">
      <c r="A14" s="62" t="s">
        <v>526</v>
      </c>
      <c r="B14" s="62">
        <v>40</v>
      </c>
      <c r="C14" s="62">
        <v>46</v>
      </c>
      <c r="D14" s="62">
        <v>1</v>
      </c>
      <c r="E14" s="62">
        <v>2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3">
        <f t="shared" si="0"/>
        <v>41</v>
      </c>
      <c r="M14" s="63">
        <f t="shared" si="0"/>
        <v>48</v>
      </c>
      <c r="N14" s="63">
        <f t="shared" si="1"/>
        <v>89</v>
      </c>
      <c r="O14" s="15"/>
    </row>
    <row r="15" spans="1:15" ht="111">
      <c r="A15" s="67" t="s">
        <v>527</v>
      </c>
      <c r="B15" s="67">
        <f>SUM(B4:B14)</f>
        <v>6386</v>
      </c>
      <c r="C15" s="67">
        <f t="shared" ref="C15:K15" si="2">SUM(C4:C14)</f>
        <v>6875</v>
      </c>
      <c r="D15" s="67">
        <f t="shared" si="2"/>
        <v>325</v>
      </c>
      <c r="E15" s="67">
        <f t="shared" si="2"/>
        <v>437</v>
      </c>
      <c r="F15" s="67">
        <f t="shared" si="2"/>
        <v>18</v>
      </c>
      <c r="G15" s="67">
        <f t="shared" si="2"/>
        <v>19</v>
      </c>
      <c r="H15" s="67">
        <f t="shared" si="2"/>
        <v>196</v>
      </c>
      <c r="I15" s="67">
        <f t="shared" si="2"/>
        <v>108</v>
      </c>
      <c r="J15" s="67">
        <f t="shared" si="2"/>
        <v>26</v>
      </c>
      <c r="K15" s="67">
        <f t="shared" si="2"/>
        <v>21</v>
      </c>
      <c r="L15" s="63">
        <f t="shared" si="0"/>
        <v>6951</v>
      </c>
      <c r="M15" s="63">
        <f t="shared" si="0"/>
        <v>7460</v>
      </c>
      <c r="N15" s="63">
        <f t="shared" si="1"/>
        <v>14411</v>
      </c>
      <c r="O15" s="15"/>
    </row>
    <row r="16" spans="1:15" ht="83.25">
      <c r="A16" s="62" t="s">
        <v>528</v>
      </c>
      <c r="B16" s="62">
        <v>975</v>
      </c>
      <c r="C16" s="62">
        <v>877</v>
      </c>
      <c r="D16" s="62">
        <v>17</v>
      </c>
      <c r="E16" s="62">
        <v>6</v>
      </c>
      <c r="F16" s="62">
        <v>0</v>
      </c>
      <c r="G16" s="62">
        <v>0</v>
      </c>
      <c r="H16" s="62">
        <v>9</v>
      </c>
      <c r="I16" s="62">
        <v>7</v>
      </c>
      <c r="J16" s="62">
        <v>4</v>
      </c>
      <c r="K16" s="62">
        <v>4</v>
      </c>
      <c r="L16" s="63">
        <f t="shared" si="0"/>
        <v>1005</v>
      </c>
      <c r="M16" s="63">
        <f t="shared" si="0"/>
        <v>894</v>
      </c>
      <c r="N16" s="63">
        <f t="shared" si="1"/>
        <v>1899</v>
      </c>
      <c r="O16" s="15"/>
    </row>
    <row r="17" spans="1:15" ht="111">
      <c r="A17" s="62" t="s">
        <v>529</v>
      </c>
      <c r="B17" s="62">
        <v>1152</v>
      </c>
      <c r="C17" s="62">
        <v>985</v>
      </c>
      <c r="D17" s="62">
        <v>23</v>
      </c>
      <c r="E17" s="62">
        <v>20</v>
      </c>
      <c r="F17" s="62">
        <v>0</v>
      </c>
      <c r="G17" s="62">
        <v>0</v>
      </c>
      <c r="H17" s="62">
        <v>1</v>
      </c>
      <c r="I17" s="62">
        <v>3</v>
      </c>
      <c r="J17" s="62">
        <v>2</v>
      </c>
      <c r="K17" s="62">
        <v>3</v>
      </c>
      <c r="L17" s="63">
        <f t="shared" si="0"/>
        <v>1178</v>
      </c>
      <c r="M17" s="63">
        <f t="shared" si="0"/>
        <v>1011</v>
      </c>
      <c r="N17" s="63">
        <f t="shared" si="1"/>
        <v>2189</v>
      </c>
      <c r="O17" s="15"/>
    </row>
    <row r="18" spans="1:15" ht="83.25">
      <c r="A18" s="62" t="s">
        <v>530</v>
      </c>
      <c r="B18" s="62">
        <v>390</v>
      </c>
      <c r="C18" s="62">
        <v>286</v>
      </c>
      <c r="D18" s="62">
        <v>4</v>
      </c>
      <c r="E18" s="62">
        <v>5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2">
        <v>0</v>
      </c>
      <c r="L18" s="63">
        <f t="shared" si="0"/>
        <v>394</v>
      </c>
      <c r="M18" s="63">
        <f t="shared" si="0"/>
        <v>294</v>
      </c>
      <c r="N18" s="63">
        <f t="shared" si="1"/>
        <v>688</v>
      </c>
      <c r="O18" s="15"/>
    </row>
    <row r="19" spans="1:15" ht="83.25">
      <c r="A19" s="62" t="s">
        <v>531</v>
      </c>
      <c r="B19" s="62">
        <v>1057</v>
      </c>
      <c r="C19" s="62">
        <v>344</v>
      </c>
      <c r="D19" s="62">
        <v>48</v>
      </c>
      <c r="E19" s="62">
        <v>7</v>
      </c>
      <c r="F19" s="62">
        <v>0</v>
      </c>
      <c r="G19" s="62">
        <v>0</v>
      </c>
      <c r="H19" s="62">
        <v>38</v>
      </c>
      <c r="I19" s="62">
        <v>0</v>
      </c>
      <c r="J19" s="62">
        <v>17</v>
      </c>
      <c r="K19" s="62">
        <v>3</v>
      </c>
      <c r="L19" s="63">
        <f t="shared" si="0"/>
        <v>1160</v>
      </c>
      <c r="M19" s="63">
        <f t="shared" si="0"/>
        <v>354</v>
      </c>
      <c r="N19" s="63">
        <f t="shared" si="1"/>
        <v>1514</v>
      </c>
      <c r="O19" s="15"/>
    </row>
    <row r="20" spans="1:15" ht="83.25">
      <c r="A20" s="62" t="s">
        <v>532</v>
      </c>
      <c r="B20" s="62">
        <v>333</v>
      </c>
      <c r="C20" s="62">
        <v>315</v>
      </c>
      <c r="D20" s="62">
        <v>6</v>
      </c>
      <c r="E20" s="62">
        <v>5</v>
      </c>
      <c r="F20" s="62">
        <v>0</v>
      </c>
      <c r="G20" s="62">
        <v>0</v>
      </c>
      <c r="H20" s="62">
        <v>13</v>
      </c>
      <c r="I20" s="62">
        <v>12</v>
      </c>
      <c r="J20" s="62">
        <v>5</v>
      </c>
      <c r="K20" s="62">
        <v>3</v>
      </c>
      <c r="L20" s="63">
        <f t="shared" si="0"/>
        <v>357</v>
      </c>
      <c r="M20" s="63">
        <f t="shared" si="0"/>
        <v>335</v>
      </c>
      <c r="N20" s="63">
        <f t="shared" si="1"/>
        <v>692</v>
      </c>
      <c r="O20" s="15"/>
    </row>
    <row r="21" spans="1:15" ht="83.25">
      <c r="A21" s="62" t="s">
        <v>533</v>
      </c>
      <c r="B21" s="62">
        <v>206</v>
      </c>
      <c r="C21" s="62">
        <v>197</v>
      </c>
      <c r="D21" s="62">
        <v>0</v>
      </c>
      <c r="E21" s="62">
        <v>0</v>
      </c>
      <c r="F21" s="62">
        <v>0</v>
      </c>
      <c r="G21" s="62">
        <v>0</v>
      </c>
      <c r="H21" s="62">
        <v>2</v>
      </c>
      <c r="I21" s="62">
        <v>2</v>
      </c>
      <c r="J21" s="62">
        <v>0</v>
      </c>
      <c r="K21" s="62">
        <v>0</v>
      </c>
      <c r="L21" s="63">
        <f t="shared" si="0"/>
        <v>208</v>
      </c>
      <c r="M21" s="63">
        <f t="shared" si="0"/>
        <v>199</v>
      </c>
      <c r="N21" s="63">
        <f t="shared" si="1"/>
        <v>407</v>
      </c>
      <c r="O21" s="15"/>
    </row>
    <row r="22" spans="1:15" ht="83.25">
      <c r="A22" s="62" t="s">
        <v>534</v>
      </c>
      <c r="B22" s="62">
        <v>682</v>
      </c>
      <c r="C22" s="62">
        <v>460</v>
      </c>
      <c r="D22" s="62">
        <v>7</v>
      </c>
      <c r="E22" s="62">
        <v>9</v>
      </c>
      <c r="F22" s="62">
        <v>1</v>
      </c>
      <c r="G22" s="62">
        <v>1</v>
      </c>
      <c r="H22" s="62">
        <v>19</v>
      </c>
      <c r="I22" s="62">
        <v>2</v>
      </c>
      <c r="J22" s="62">
        <v>1</v>
      </c>
      <c r="K22" s="62">
        <v>3</v>
      </c>
      <c r="L22" s="63">
        <f t="shared" si="0"/>
        <v>710</v>
      </c>
      <c r="M22" s="63">
        <f t="shared" si="0"/>
        <v>475</v>
      </c>
      <c r="N22" s="63">
        <f t="shared" si="1"/>
        <v>1185</v>
      </c>
      <c r="O22" s="15"/>
    </row>
    <row r="23" spans="1:15" ht="83.25">
      <c r="A23" s="62" t="s">
        <v>535</v>
      </c>
      <c r="B23" s="62">
        <v>195</v>
      </c>
      <c r="C23" s="62">
        <v>100</v>
      </c>
      <c r="D23" s="62">
        <v>1</v>
      </c>
      <c r="E23" s="62">
        <v>1</v>
      </c>
      <c r="F23" s="62">
        <v>0</v>
      </c>
      <c r="G23" s="62">
        <v>0</v>
      </c>
      <c r="H23" s="62">
        <v>12</v>
      </c>
      <c r="I23" s="62">
        <v>1</v>
      </c>
      <c r="J23" s="62">
        <v>0</v>
      </c>
      <c r="K23" s="62">
        <v>0</v>
      </c>
      <c r="L23" s="63">
        <f t="shared" si="0"/>
        <v>208</v>
      </c>
      <c r="M23" s="63">
        <f t="shared" si="0"/>
        <v>102</v>
      </c>
      <c r="N23" s="63">
        <f t="shared" si="1"/>
        <v>310</v>
      </c>
      <c r="O23" s="15"/>
    </row>
    <row r="24" spans="1:15" ht="83.25">
      <c r="A24" s="62" t="s">
        <v>536</v>
      </c>
      <c r="B24" s="62">
        <v>272</v>
      </c>
      <c r="C24" s="62">
        <v>317</v>
      </c>
      <c r="D24" s="62">
        <v>3</v>
      </c>
      <c r="E24" s="62">
        <v>1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3">
        <f t="shared" si="0"/>
        <v>275</v>
      </c>
      <c r="M24" s="63">
        <f t="shared" si="0"/>
        <v>318</v>
      </c>
      <c r="N24" s="63">
        <f t="shared" si="1"/>
        <v>593</v>
      </c>
      <c r="O24" s="15"/>
    </row>
    <row r="25" spans="1:15" ht="83.25">
      <c r="A25" s="62" t="s">
        <v>537</v>
      </c>
      <c r="B25" s="62">
        <v>77</v>
      </c>
      <c r="C25" s="62">
        <v>85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3">
        <f t="shared" si="0"/>
        <v>77</v>
      </c>
      <c r="M25" s="63">
        <f t="shared" si="0"/>
        <v>85</v>
      </c>
      <c r="N25" s="63">
        <f t="shared" si="1"/>
        <v>162</v>
      </c>
      <c r="O25" s="15"/>
    </row>
    <row r="26" spans="1:15" ht="83.25">
      <c r="A26" s="62" t="s">
        <v>538</v>
      </c>
      <c r="B26" s="62">
        <v>250</v>
      </c>
      <c r="C26" s="62">
        <v>136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f t="shared" si="0"/>
        <v>250</v>
      </c>
      <c r="M26" s="63">
        <f t="shared" si="0"/>
        <v>136</v>
      </c>
      <c r="N26" s="63">
        <f t="shared" si="1"/>
        <v>386</v>
      </c>
      <c r="O26" s="15"/>
    </row>
    <row r="27" spans="1:15" ht="83.25">
      <c r="A27" s="62" t="s">
        <v>556</v>
      </c>
      <c r="B27" s="62">
        <v>149</v>
      </c>
      <c r="C27" s="62">
        <v>41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f t="shared" si="0"/>
        <v>149</v>
      </c>
      <c r="M27" s="63">
        <f t="shared" si="0"/>
        <v>41</v>
      </c>
      <c r="N27" s="63">
        <f t="shared" si="1"/>
        <v>190</v>
      </c>
      <c r="O27" s="15"/>
    </row>
    <row r="28" spans="1:15" ht="111">
      <c r="A28" s="62" t="s">
        <v>557</v>
      </c>
      <c r="B28" s="62">
        <v>200</v>
      </c>
      <c r="C28" s="62">
        <v>238</v>
      </c>
      <c r="D28" s="62">
        <v>0</v>
      </c>
      <c r="E28" s="62">
        <v>0</v>
      </c>
      <c r="F28" s="62">
        <v>0</v>
      </c>
      <c r="G28" s="62">
        <v>0</v>
      </c>
      <c r="H28" s="62">
        <v>2</v>
      </c>
      <c r="I28" s="62">
        <v>2</v>
      </c>
      <c r="J28" s="62">
        <v>0</v>
      </c>
      <c r="K28" s="62">
        <v>0</v>
      </c>
      <c r="L28" s="63">
        <f t="shared" si="0"/>
        <v>202</v>
      </c>
      <c r="M28" s="63">
        <f t="shared" si="0"/>
        <v>240</v>
      </c>
      <c r="N28" s="63">
        <f t="shared" si="1"/>
        <v>442</v>
      </c>
      <c r="O28" s="15"/>
    </row>
    <row r="29" spans="1:15" ht="111">
      <c r="A29" s="67" t="s">
        <v>541</v>
      </c>
      <c r="B29" s="67">
        <f>SUM(B16:B28)</f>
        <v>5938</v>
      </c>
      <c r="C29" s="67">
        <f t="shared" ref="C29:K29" si="3">SUM(C16:C28)</f>
        <v>4381</v>
      </c>
      <c r="D29" s="67">
        <f t="shared" si="3"/>
        <v>109</v>
      </c>
      <c r="E29" s="67">
        <f t="shared" si="3"/>
        <v>54</v>
      </c>
      <c r="F29" s="67">
        <f t="shared" si="3"/>
        <v>1</v>
      </c>
      <c r="G29" s="67">
        <f t="shared" si="3"/>
        <v>1</v>
      </c>
      <c r="H29" s="67">
        <f t="shared" si="3"/>
        <v>96</v>
      </c>
      <c r="I29" s="67">
        <f t="shared" si="3"/>
        <v>32</v>
      </c>
      <c r="J29" s="67">
        <f t="shared" si="3"/>
        <v>29</v>
      </c>
      <c r="K29" s="67">
        <f t="shared" si="3"/>
        <v>16</v>
      </c>
      <c r="L29" s="63">
        <f t="shared" si="0"/>
        <v>6173</v>
      </c>
      <c r="M29" s="63">
        <f t="shared" si="0"/>
        <v>4484</v>
      </c>
      <c r="N29" s="63">
        <f t="shared" si="1"/>
        <v>10657</v>
      </c>
      <c r="O29" s="15"/>
    </row>
    <row r="30" spans="1:15" ht="83.25">
      <c r="A30" s="62" t="s">
        <v>542</v>
      </c>
      <c r="B30" s="62">
        <v>582</v>
      </c>
      <c r="C30" s="62">
        <v>830</v>
      </c>
      <c r="D30" s="62">
        <v>2</v>
      </c>
      <c r="E30" s="62">
        <v>5</v>
      </c>
      <c r="F30" s="62">
        <v>1</v>
      </c>
      <c r="G30" s="62">
        <v>0</v>
      </c>
      <c r="H30" s="62">
        <v>5</v>
      </c>
      <c r="I30" s="62">
        <v>7</v>
      </c>
      <c r="J30" s="62">
        <v>1</v>
      </c>
      <c r="K30" s="62">
        <v>1</v>
      </c>
      <c r="L30" s="63">
        <f t="shared" si="0"/>
        <v>591</v>
      </c>
      <c r="M30" s="63">
        <f t="shared" si="0"/>
        <v>843</v>
      </c>
      <c r="N30" s="63">
        <f t="shared" si="1"/>
        <v>1434</v>
      </c>
      <c r="O30" s="15"/>
    </row>
    <row r="31" spans="1:15" ht="111">
      <c r="A31" s="62" t="s">
        <v>543</v>
      </c>
      <c r="B31" s="62">
        <v>519</v>
      </c>
      <c r="C31" s="62">
        <v>1384</v>
      </c>
      <c r="D31" s="62">
        <v>8</v>
      </c>
      <c r="E31" s="62">
        <v>9</v>
      </c>
      <c r="F31" s="62">
        <v>0</v>
      </c>
      <c r="G31" s="62">
        <v>0</v>
      </c>
      <c r="H31" s="62">
        <v>4</v>
      </c>
      <c r="I31" s="62">
        <v>3</v>
      </c>
      <c r="J31" s="62">
        <v>0</v>
      </c>
      <c r="K31" s="62">
        <v>0</v>
      </c>
      <c r="L31" s="63">
        <f t="shared" si="0"/>
        <v>531</v>
      </c>
      <c r="M31" s="63">
        <f t="shared" si="0"/>
        <v>1396</v>
      </c>
      <c r="N31" s="63">
        <f t="shared" si="1"/>
        <v>1927</v>
      </c>
      <c r="O31" s="15"/>
    </row>
    <row r="32" spans="1:15" ht="83.25">
      <c r="A32" s="62" t="s">
        <v>544</v>
      </c>
      <c r="B32" s="62">
        <v>252</v>
      </c>
      <c r="C32" s="62">
        <v>212</v>
      </c>
      <c r="D32" s="62">
        <v>3</v>
      </c>
      <c r="E32" s="62">
        <v>1</v>
      </c>
      <c r="F32" s="62">
        <v>0</v>
      </c>
      <c r="G32" s="62">
        <v>0</v>
      </c>
      <c r="H32" s="62">
        <v>1</v>
      </c>
      <c r="I32" s="62">
        <v>2</v>
      </c>
      <c r="J32" s="62">
        <v>0</v>
      </c>
      <c r="K32" s="62">
        <v>0</v>
      </c>
      <c r="L32" s="63">
        <f t="shared" si="0"/>
        <v>256</v>
      </c>
      <c r="M32" s="63">
        <f t="shared" si="0"/>
        <v>215</v>
      </c>
      <c r="N32" s="63">
        <f t="shared" si="1"/>
        <v>471</v>
      </c>
      <c r="O32" s="15"/>
    </row>
    <row r="33" spans="1:15" ht="83.25">
      <c r="A33" s="62" t="s">
        <v>545</v>
      </c>
      <c r="B33" s="62">
        <v>311</v>
      </c>
      <c r="C33" s="62">
        <v>239</v>
      </c>
      <c r="D33" s="62">
        <v>2</v>
      </c>
      <c r="E33" s="62">
        <v>4</v>
      </c>
      <c r="F33" s="62">
        <v>0</v>
      </c>
      <c r="G33" s="62">
        <v>0</v>
      </c>
      <c r="H33" s="62">
        <v>37</v>
      </c>
      <c r="I33" s="62">
        <v>4</v>
      </c>
      <c r="J33" s="62">
        <v>0</v>
      </c>
      <c r="K33" s="62">
        <v>0</v>
      </c>
      <c r="L33" s="63">
        <f t="shared" si="0"/>
        <v>350</v>
      </c>
      <c r="M33" s="63">
        <f t="shared" si="0"/>
        <v>247</v>
      </c>
      <c r="N33" s="63">
        <f t="shared" si="1"/>
        <v>597</v>
      </c>
      <c r="O33" s="15"/>
    </row>
    <row r="34" spans="1:15" ht="83.25">
      <c r="A34" s="62" t="s">
        <v>546</v>
      </c>
      <c r="B34" s="62">
        <v>449</v>
      </c>
      <c r="C34" s="62">
        <v>349</v>
      </c>
      <c r="D34" s="62">
        <v>3</v>
      </c>
      <c r="E34" s="62">
        <v>1</v>
      </c>
      <c r="F34" s="62">
        <v>0</v>
      </c>
      <c r="G34" s="62">
        <v>0</v>
      </c>
      <c r="H34" s="62">
        <v>5</v>
      </c>
      <c r="I34" s="62">
        <v>1</v>
      </c>
      <c r="J34" s="62">
        <v>0</v>
      </c>
      <c r="K34" s="62">
        <v>0</v>
      </c>
      <c r="L34" s="63">
        <f t="shared" si="0"/>
        <v>457</v>
      </c>
      <c r="M34" s="63">
        <f t="shared" si="0"/>
        <v>351</v>
      </c>
      <c r="N34" s="63">
        <f t="shared" si="1"/>
        <v>808</v>
      </c>
      <c r="O34" s="15"/>
    </row>
    <row r="35" spans="1:15" ht="83.25">
      <c r="A35" s="62" t="s">
        <v>547</v>
      </c>
      <c r="B35" s="62">
        <v>202</v>
      </c>
      <c r="C35" s="62">
        <v>94</v>
      </c>
      <c r="D35" s="62">
        <v>0</v>
      </c>
      <c r="E35" s="62">
        <v>0</v>
      </c>
      <c r="F35" s="62">
        <v>0</v>
      </c>
      <c r="G35" s="62">
        <v>0</v>
      </c>
      <c r="H35" s="62">
        <v>7</v>
      </c>
      <c r="I35" s="62">
        <v>0</v>
      </c>
      <c r="J35" s="62">
        <v>0</v>
      </c>
      <c r="K35" s="62">
        <v>0</v>
      </c>
      <c r="L35" s="63">
        <f t="shared" si="0"/>
        <v>209</v>
      </c>
      <c r="M35" s="63">
        <f t="shared" si="0"/>
        <v>94</v>
      </c>
      <c r="N35" s="63">
        <f t="shared" si="1"/>
        <v>303</v>
      </c>
      <c r="O35" s="15"/>
    </row>
    <row r="36" spans="1:15" ht="111">
      <c r="A36" s="67" t="s">
        <v>548</v>
      </c>
      <c r="B36" s="67">
        <f>SUM(B30:B35)</f>
        <v>2315</v>
      </c>
      <c r="C36" s="67">
        <f t="shared" ref="C36:K36" si="4">SUM(C30:C35)</f>
        <v>3108</v>
      </c>
      <c r="D36" s="67">
        <f t="shared" si="4"/>
        <v>18</v>
      </c>
      <c r="E36" s="67">
        <f t="shared" si="4"/>
        <v>20</v>
      </c>
      <c r="F36" s="67">
        <f t="shared" si="4"/>
        <v>1</v>
      </c>
      <c r="G36" s="67">
        <f t="shared" si="4"/>
        <v>0</v>
      </c>
      <c r="H36" s="67">
        <f t="shared" si="4"/>
        <v>59</v>
      </c>
      <c r="I36" s="67">
        <f t="shared" si="4"/>
        <v>17</v>
      </c>
      <c r="J36" s="67">
        <f t="shared" si="4"/>
        <v>1</v>
      </c>
      <c r="K36" s="67">
        <f t="shared" si="4"/>
        <v>1</v>
      </c>
      <c r="L36" s="63">
        <f t="shared" si="0"/>
        <v>2394</v>
      </c>
      <c r="M36" s="63">
        <f t="shared" si="0"/>
        <v>3146</v>
      </c>
      <c r="N36" s="63">
        <f t="shared" si="1"/>
        <v>5540</v>
      </c>
      <c r="O36" s="15"/>
    </row>
    <row r="37" spans="1:15" ht="83.25">
      <c r="A37" s="62" t="s">
        <v>558</v>
      </c>
      <c r="B37" s="62">
        <v>80</v>
      </c>
      <c r="C37" s="62">
        <v>118</v>
      </c>
      <c r="D37" s="62">
        <v>1</v>
      </c>
      <c r="E37" s="62">
        <v>2</v>
      </c>
      <c r="F37" s="62">
        <v>0</v>
      </c>
      <c r="G37" s="62">
        <v>0</v>
      </c>
      <c r="H37" s="62">
        <v>4</v>
      </c>
      <c r="I37" s="62">
        <v>0</v>
      </c>
      <c r="J37" s="62">
        <v>0</v>
      </c>
      <c r="K37" s="62">
        <v>0</v>
      </c>
      <c r="L37" s="63">
        <f t="shared" si="0"/>
        <v>85</v>
      </c>
      <c r="M37" s="63">
        <f t="shared" si="0"/>
        <v>120</v>
      </c>
      <c r="N37" s="63">
        <f t="shared" si="1"/>
        <v>205</v>
      </c>
      <c r="O37" s="15"/>
    </row>
    <row r="38" spans="1:15" ht="83.25">
      <c r="A38" s="62" t="s">
        <v>550</v>
      </c>
      <c r="B38" s="62">
        <v>344</v>
      </c>
      <c r="C38" s="62">
        <v>334</v>
      </c>
      <c r="D38" s="62">
        <v>9</v>
      </c>
      <c r="E38" s="62">
        <v>8</v>
      </c>
      <c r="F38" s="62">
        <v>1</v>
      </c>
      <c r="G38" s="62">
        <v>0</v>
      </c>
      <c r="H38" s="62">
        <v>2</v>
      </c>
      <c r="I38" s="62">
        <v>1</v>
      </c>
      <c r="J38" s="62">
        <v>0</v>
      </c>
      <c r="K38" s="62">
        <v>0</v>
      </c>
      <c r="L38" s="63">
        <f t="shared" si="0"/>
        <v>356</v>
      </c>
      <c r="M38" s="63">
        <f t="shared" si="0"/>
        <v>343</v>
      </c>
      <c r="N38" s="63">
        <f t="shared" si="1"/>
        <v>699</v>
      </c>
      <c r="O38" s="15"/>
    </row>
    <row r="39" spans="1:15" ht="83.25">
      <c r="A39" s="62" t="s">
        <v>551</v>
      </c>
      <c r="B39" s="62">
        <v>125</v>
      </c>
      <c r="C39" s="62">
        <v>86</v>
      </c>
      <c r="D39" s="62">
        <v>0</v>
      </c>
      <c r="E39" s="62">
        <v>0</v>
      </c>
      <c r="F39" s="62">
        <v>0</v>
      </c>
      <c r="G39" s="62">
        <v>0</v>
      </c>
      <c r="H39" s="62">
        <v>6</v>
      </c>
      <c r="I39" s="62">
        <v>2</v>
      </c>
      <c r="J39" s="62">
        <v>0</v>
      </c>
      <c r="K39" s="62">
        <v>0</v>
      </c>
      <c r="L39" s="63">
        <f t="shared" si="0"/>
        <v>131</v>
      </c>
      <c r="M39" s="63">
        <f t="shared" si="0"/>
        <v>88</v>
      </c>
      <c r="N39" s="63">
        <f t="shared" si="1"/>
        <v>219</v>
      </c>
      <c r="O39" s="15"/>
    </row>
    <row r="40" spans="1:15" ht="111">
      <c r="A40" s="62" t="s">
        <v>559</v>
      </c>
      <c r="B40" s="62">
        <v>283</v>
      </c>
      <c r="C40" s="62">
        <v>144</v>
      </c>
      <c r="D40" s="62">
        <v>4</v>
      </c>
      <c r="E40" s="62">
        <v>4</v>
      </c>
      <c r="F40" s="62">
        <v>0</v>
      </c>
      <c r="G40" s="62">
        <v>0</v>
      </c>
      <c r="H40" s="62">
        <v>5</v>
      </c>
      <c r="I40" s="62">
        <v>0</v>
      </c>
      <c r="J40" s="62">
        <v>0</v>
      </c>
      <c r="K40" s="62">
        <v>0</v>
      </c>
      <c r="L40" s="63">
        <f t="shared" si="0"/>
        <v>292</v>
      </c>
      <c r="M40" s="63">
        <f t="shared" si="0"/>
        <v>148</v>
      </c>
      <c r="N40" s="63">
        <f t="shared" si="1"/>
        <v>440</v>
      </c>
      <c r="O40" s="15"/>
    </row>
    <row r="41" spans="1:15" ht="111">
      <c r="A41" s="67" t="s">
        <v>553</v>
      </c>
      <c r="B41" s="66">
        <f>SUM(B37:B40)</f>
        <v>832</v>
      </c>
      <c r="C41" s="66">
        <f t="shared" ref="C41:K41" si="5">SUM(C37:C40)</f>
        <v>682</v>
      </c>
      <c r="D41" s="66">
        <f t="shared" si="5"/>
        <v>14</v>
      </c>
      <c r="E41" s="66">
        <f t="shared" si="5"/>
        <v>14</v>
      </c>
      <c r="F41" s="66">
        <f t="shared" si="5"/>
        <v>1</v>
      </c>
      <c r="G41" s="66">
        <f t="shared" si="5"/>
        <v>0</v>
      </c>
      <c r="H41" s="66">
        <f t="shared" si="5"/>
        <v>17</v>
      </c>
      <c r="I41" s="66">
        <f t="shared" si="5"/>
        <v>3</v>
      </c>
      <c r="J41" s="66">
        <f t="shared" si="5"/>
        <v>0</v>
      </c>
      <c r="K41" s="66">
        <f t="shared" si="5"/>
        <v>0</v>
      </c>
      <c r="L41" s="20">
        <f t="shared" si="0"/>
        <v>864</v>
      </c>
      <c r="M41" s="20">
        <f t="shared" si="0"/>
        <v>699</v>
      </c>
      <c r="N41" s="20">
        <f t="shared" si="1"/>
        <v>1563</v>
      </c>
      <c r="O41" s="14"/>
    </row>
    <row r="42" spans="1:15" ht="55.5">
      <c r="A42" s="63" t="s">
        <v>45</v>
      </c>
      <c r="B42" s="63">
        <f>B15+B29+B36+B41</f>
        <v>15471</v>
      </c>
      <c r="C42" s="63">
        <f t="shared" ref="C42:K42" si="6">C15+C29+C36+C41</f>
        <v>15046</v>
      </c>
      <c r="D42" s="63">
        <f t="shared" si="6"/>
        <v>466</v>
      </c>
      <c r="E42" s="63">
        <f t="shared" si="6"/>
        <v>525</v>
      </c>
      <c r="F42" s="63">
        <f t="shared" si="6"/>
        <v>21</v>
      </c>
      <c r="G42" s="63">
        <f t="shared" si="6"/>
        <v>20</v>
      </c>
      <c r="H42" s="63">
        <f t="shared" si="6"/>
        <v>368</v>
      </c>
      <c r="I42" s="63">
        <f t="shared" si="6"/>
        <v>160</v>
      </c>
      <c r="J42" s="63">
        <f t="shared" si="6"/>
        <v>56</v>
      </c>
      <c r="K42" s="63">
        <f t="shared" si="6"/>
        <v>38</v>
      </c>
      <c r="L42" s="63">
        <f t="shared" si="0"/>
        <v>16382</v>
      </c>
      <c r="M42" s="63">
        <f t="shared" si="0"/>
        <v>15789</v>
      </c>
      <c r="N42" s="63">
        <f t="shared" si="1"/>
        <v>32171</v>
      </c>
      <c r="O42" s="15"/>
    </row>
    <row r="43" spans="1:15" ht="27.7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27.7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</sheetData>
  <mergeCells count="8">
    <mergeCell ref="A1:N1"/>
    <mergeCell ref="A2:A3"/>
    <mergeCell ref="B2:C2"/>
    <mergeCell ref="D2:E2"/>
    <mergeCell ref="F2:G2"/>
    <mergeCell ref="H2:I2"/>
    <mergeCell ref="J2:K2"/>
    <mergeCell ref="L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opLeftCell="B193" zoomScaleNormal="100" workbookViewId="0">
      <selection activeCell="A4" sqref="A4:A140"/>
    </sheetView>
  </sheetViews>
  <sheetFormatPr defaultRowHeight="15"/>
  <cols>
    <col min="1" max="1" width="1.85546875" hidden="1" customWidth="1"/>
    <col min="2" max="2" width="29.5703125" customWidth="1"/>
  </cols>
  <sheetData>
    <row r="1" spans="1:10" ht="27.75">
      <c r="A1" s="100" t="s">
        <v>560</v>
      </c>
      <c r="B1" s="100"/>
      <c r="C1" s="100"/>
      <c r="D1" s="100"/>
      <c r="E1" s="100"/>
      <c r="F1" s="100"/>
      <c r="G1" s="100"/>
      <c r="H1" s="100"/>
      <c r="I1" s="14"/>
      <c r="J1" s="14"/>
    </row>
    <row r="2" spans="1:10" ht="27.75">
      <c r="A2" s="101" t="s">
        <v>94</v>
      </c>
      <c r="B2" s="101"/>
      <c r="C2" s="99" t="s">
        <v>0</v>
      </c>
      <c r="D2" s="99"/>
      <c r="E2" s="99"/>
      <c r="F2" s="99" t="s">
        <v>561</v>
      </c>
      <c r="G2" s="99"/>
      <c r="H2" s="99"/>
      <c r="I2" s="14"/>
      <c r="J2" s="14"/>
    </row>
    <row r="3" spans="1:10" ht="27.75">
      <c r="A3" s="101"/>
      <c r="B3" s="101"/>
      <c r="C3" s="63" t="s">
        <v>3</v>
      </c>
      <c r="D3" s="63" t="s">
        <v>96</v>
      </c>
      <c r="E3" s="63" t="s">
        <v>5</v>
      </c>
      <c r="F3" s="63" t="s">
        <v>3</v>
      </c>
      <c r="G3" s="63" t="s">
        <v>96</v>
      </c>
      <c r="H3" s="63" t="s">
        <v>5</v>
      </c>
      <c r="I3" s="14"/>
      <c r="J3" s="14"/>
    </row>
    <row r="4" spans="1:10" ht="27.75">
      <c r="A4" s="117"/>
      <c r="B4" s="64" t="s">
        <v>562</v>
      </c>
      <c r="C4" s="62">
        <v>723</v>
      </c>
      <c r="D4" s="62">
        <v>17</v>
      </c>
      <c r="E4" s="63">
        <f>C4+D4</f>
        <v>740</v>
      </c>
      <c r="F4" s="62">
        <v>450</v>
      </c>
      <c r="G4" s="62">
        <v>30</v>
      </c>
      <c r="H4" s="63">
        <f>F4+G4</f>
        <v>480</v>
      </c>
      <c r="I4" s="14"/>
      <c r="J4" s="14"/>
    </row>
    <row r="5" spans="1:10" ht="27.75">
      <c r="A5" s="117"/>
      <c r="B5" s="64" t="s">
        <v>563</v>
      </c>
      <c r="C5" s="62">
        <v>540</v>
      </c>
      <c r="D5" s="62">
        <v>0</v>
      </c>
      <c r="E5" s="63">
        <f t="shared" ref="E5:E68" si="0">C5+D5</f>
        <v>540</v>
      </c>
      <c r="F5" s="62"/>
      <c r="G5" s="62"/>
      <c r="H5" s="63">
        <f t="shared" ref="H5:H68" si="1">F5+G5</f>
        <v>0</v>
      </c>
      <c r="I5" s="14"/>
      <c r="J5" s="14"/>
    </row>
    <row r="6" spans="1:10" ht="27.75">
      <c r="A6" s="117"/>
      <c r="B6" s="64" t="s">
        <v>564</v>
      </c>
      <c r="C6" s="62">
        <v>573</v>
      </c>
      <c r="D6" s="62">
        <v>0</v>
      </c>
      <c r="E6" s="63">
        <f t="shared" si="0"/>
        <v>573</v>
      </c>
      <c r="F6" s="62"/>
      <c r="G6" s="62"/>
      <c r="H6" s="63">
        <f t="shared" si="1"/>
        <v>0</v>
      </c>
      <c r="I6" s="14"/>
      <c r="J6" s="14"/>
    </row>
    <row r="7" spans="1:10" ht="27.75">
      <c r="A7" s="117"/>
      <c r="B7" s="64" t="s">
        <v>565</v>
      </c>
      <c r="C7" s="62">
        <v>482</v>
      </c>
      <c r="D7" s="62">
        <v>0</v>
      </c>
      <c r="E7" s="63">
        <f t="shared" si="0"/>
        <v>482</v>
      </c>
      <c r="F7" s="62">
        <v>340</v>
      </c>
      <c r="G7" s="62">
        <v>43</v>
      </c>
      <c r="H7" s="63">
        <f t="shared" si="1"/>
        <v>383</v>
      </c>
      <c r="I7" s="14"/>
      <c r="J7" s="14"/>
    </row>
    <row r="8" spans="1:10" ht="27.75">
      <c r="A8" s="117"/>
      <c r="B8" s="64" t="s">
        <v>566</v>
      </c>
      <c r="C8" s="62">
        <v>607</v>
      </c>
      <c r="D8" s="62">
        <v>65</v>
      </c>
      <c r="E8" s="63">
        <f t="shared" si="0"/>
        <v>672</v>
      </c>
      <c r="F8" s="62"/>
      <c r="G8" s="62"/>
      <c r="H8" s="63">
        <f t="shared" si="1"/>
        <v>0</v>
      </c>
      <c r="I8" s="14"/>
      <c r="J8" s="14"/>
    </row>
    <row r="9" spans="1:10" ht="27.75">
      <c r="A9" s="117"/>
      <c r="B9" s="64" t="s">
        <v>567</v>
      </c>
      <c r="C9" s="62">
        <v>600</v>
      </c>
      <c r="D9" s="62">
        <v>21</v>
      </c>
      <c r="E9" s="63">
        <f t="shared" si="0"/>
        <v>621</v>
      </c>
      <c r="F9" s="62">
        <v>378</v>
      </c>
      <c r="G9" s="62">
        <v>19</v>
      </c>
      <c r="H9" s="63">
        <f t="shared" si="1"/>
        <v>397</v>
      </c>
      <c r="I9" s="14"/>
      <c r="J9" s="14"/>
    </row>
    <row r="10" spans="1:10" ht="27.75">
      <c r="A10" s="117"/>
      <c r="B10" s="64" t="s">
        <v>568</v>
      </c>
      <c r="C10" s="62">
        <v>509</v>
      </c>
      <c r="D10" s="62">
        <v>7</v>
      </c>
      <c r="E10" s="63">
        <f t="shared" si="0"/>
        <v>516</v>
      </c>
      <c r="F10" s="62"/>
      <c r="G10" s="62"/>
      <c r="H10" s="63">
        <f t="shared" si="1"/>
        <v>0</v>
      </c>
      <c r="I10" s="14"/>
      <c r="J10" s="14"/>
    </row>
    <row r="11" spans="1:10" ht="27.75">
      <c r="A11" s="117"/>
      <c r="B11" s="64" t="s">
        <v>569</v>
      </c>
      <c r="C11" s="62">
        <v>120</v>
      </c>
      <c r="D11" s="62">
        <v>0</v>
      </c>
      <c r="E11" s="63">
        <f t="shared" si="0"/>
        <v>120</v>
      </c>
      <c r="F11" s="62"/>
      <c r="G11" s="62"/>
      <c r="H11" s="63">
        <f t="shared" si="1"/>
        <v>0</v>
      </c>
      <c r="I11" s="14"/>
      <c r="J11" s="14"/>
    </row>
    <row r="12" spans="1:10" ht="27.75">
      <c r="A12" s="117"/>
      <c r="B12" s="64" t="s">
        <v>570</v>
      </c>
      <c r="C12" s="62">
        <v>147</v>
      </c>
      <c r="D12" s="62">
        <v>0</v>
      </c>
      <c r="E12" s="63">
        <f t="shared" si="0"/>
        <v>147</v>
      </c>
      <c r="F12" s="62">
        <v>460</v>
      </c>
      <c r="G12" s="62">
        <v>23</v>
      </c>
      <c r="H12" s="63">
        <f t="shared" si="1"/>
        <v>483</v>
      </c>
      <c r="I12" s="14"/>
      <c r="J12" s="14"/>
    </row>
    <row r="13" spans="1:10" ht="27.75">
      <c r="A13" s="117"/>
      <c r="B13" s="64" t="s">
        <v>571</v>
      </c>
      <c r="C13" s="62">
        <v>604</v>
      </c>
      <c r="D13" s="62">
        <v>0</v>
      </c>
      <c r="E13" s="63">
        <f t="shared" si="0"/>
        <v>604</v>
      </c>
      <c r="F13" s="62"/>
      <c r="G13" s="62"/>
      <c r="H13" s="63">
        <f t="shared" si="1"/>
        <v>0</v>
      </c>
      <c r="I13" s="14"/>
      <c r="J13" s="14"/>
    </row>
    <row r="14" spans="1:10" ht="27.75">
      <c r="A14" s="117"/>
      <c r="B14" s="64" t="s">
        <v>572</v>
      </c>
      <c r="C14" s="62">
        <v>89</v>
      </c>
      <c r="D14" s="62">
        <v>0</v>
      </c>
      <c r="E14" s="63">
        <f t="shared" si="0"/>
        <v>89</v>
      </c>
      <c r="F14" s="62"/>
      <c r="G14" s="62"/>
      <c r="H14" s="63">
        <f t="shared" si="1"/>
        <v>0</v>
      </c>
      <c r="I14" s="14"/>
      <c r="J14" s="14"/>
    </row>
    <row r="15" spans="1:10" ht="27.75">
      <c r="A15" s="117"/>
      <c r="B15" s="64" t="s">
        <v>573</v>
      </c>
      <c r="C15" s="62">
        <v>529</v>
      </c>
      <c r="D15" s="62">
        <v>19</v>
      </c>
      <c r="E15" s="63">
        <f t="shared" si="0"/>
        <v>548</v>
      </c>
      <c r="F15" s="62"/>
      <c r="G15" s="62"/>
      <c r="H15" s="63">
        <f t="shared" si="1"/>
        <v>0</v>
      </c>
      <c r="I15" s="14"/>
      <c r="J15" s="14"/>
    </row>
    <row r="16" spans="1:10" ht="27.75">
      <c r="A16" s="117"/>
      <c r="B16" s="64" t="s">
        <v>574</v>
      </c>
      <c r="C16" s="62">
        <v>297</v>
      </c>
      <c r="D16" s="62">
        <v>0</v>
      </c>
      <c r="E16" s="63">
        <f t="shared" si="0"/>
        <v>297</v>
      </c>
      <c r="F16" s="62"/>
      <c r="G16" s="62"/>
      <c r="H16" s="63">
        <f t="shared" si="1"/>
        <v>0</v>
      </c>
      <c r="I16" s="14"/>
      <c r="J16" s="14"/>
    </row>
    <row r="17" spans="1:10" ht="27.75">
      <c r="A17" s="117"/>
      <c r="B17" s="64" t="s">
        <v>575</v>
      </c>
      <c r="C17" s="62">
        <v>536</v>
      </c>
      <c r="D17" s="62">
        <v>0</v>
      </c>
      <c r="E17" s="63">
        <f t="shared" si="0"/>
        <v>536</v>
      </c>
      <c r="F17" s="62">
        <v>297</v>
      </c>
      <c r="G17" s="62">
        <v>70</v>
      </c>
      <c r="H17" s="63">
        <f t="shared" si="1"/>
        <v>367</v>
      </c>
      <c r="I17" s="14"/>
      <c r="J17" s="14"/>
    </row>
    <row r="18" spans="1:10" ht="27.75">
      <c r="A18" s="117"/>
      <c r="B18" s="64" t="s">
        <v>576</v>
      </c>
      <c r="C18" s="62">
        <v>680</v>
      </c>
      <c r="D18" s="62">
        <v>134</v>
      </c>
      <c r="E18" s="63">
        <f t="shared" si="0"/>
        <v>814</v>
      </c>
      <c r="F18" s="62"/>
      <c r="G18" s="62"/>
      <c r="H18" s="63">
        <f t="shared" si="1"/>
        <v>0</v>
      </c>
      <c r="I18" s="14"/>
      <c r="J18" s="14"/>
    </row>
    <row r="19" spans="1:10" ht="27.75">
      <c r="A19" s="117"/>
      <c r="B19" s="64" t="s">
        <v>577</v>
      </c>
      <c r="C19" s="62">
        <v>130</v>
      </c>
      <c r="D19" s="62">
        <v>0</v>
      </c>
      <c r="E19" s="63">
        <f t="shared" si="0"/>
        <v>130</v>
      </c>
      <c r="F19" s="62">
        <v>443</v>
      </c>
      <c r="G19" s="62">
        <v>48</v>
      </c>
      <c r="H19" s="63">
        <f t="shared" si="1"/>
        <v>491</v>
      </c>
      <c r="I19" s="14"/>
      <c r="J19" s="14"/>
    </row>
    <row r="20" spans="1:10" ht="27.75">
      <c r="A20" s="117"/>
      <c r="B20" s="64" t="s">
        <v>578</v>
      </c>
      <c r="C20" s="62">
        <v>847</v>
      </c>
      <c r="D20" s="62">
        <v>51</v>
      </c>
      <c r="E20" s="63">
        <f t="shared" si="0"/>
        <v>898</v>
      </c>
      <c r="F20" s="62"/>
      <c r="G20" s="62"/>
      <c r="H20" s="63">
        <f t="shared" si="1"/>
        <v>0</v>
      </c>
      <c r="I20" s="14"/>
      <c r="J20" s="14"/>
    </row>
    <row r="21" spans="1:10" ht="27.75">
      <c r="A21" s="117"/>
      <c r="B21" s="64" t="s">
        <v>579</v>
      </c>
      <c r="C21" s="62">
        <v>448</v>
      </c>
      <c r="D21" s="62">
        <v>14</v>
      </c>
      <c r="E21" s="63">
        <f t="shared" si="0"/>
        <v>462</v>
      </c>
      <c r="F21" s="62">
        <v>130</v>
      </c>
      <c r="G21" s="62">
        <v>6</v>
      </c>
      <c r="H21" s="63">
        <f t="shared" si="1"/>
        <v>136</v>
      </c>
      <c r="I21" s="14"/>
      <c r="J21" s="14"/>
    </row>
    <row r="22" spans="1:10" ht="27.75">
      <c r="A22" s="117"/>
      <c r="B22" s="64" t="s">
        <v>580</v>
      </c>
      <c r="C22" s="62">
        <v>503</v>
      </c>
      <c r="D22" s="62">
        <v>7</v>
      </c>
      <c r="E22" s="63">
        <f t="shared" si="0"/>
        <v>510</v>
      </c>
      <c r="F22" s="62">
        <v>201</v>
      </c>
      <c r="G22" s="62">
        <v>3</v>
      </c>
      <c r="H22" s="63">
        <f t="shared" si="1"/>
        <v>204</v>
      </c>
      <c r="I22" s="14"/>
      <c r="J22" s="14"/>
    </row>
    <row r="23" spans="1:10" ht="27.75">
      <c r="A23" s="117"/>
      <c r="B23" s="64" t="s">
        <v>581</v>
      </c>
      <c r="C23" s="62">
        <v>80</v>
      </c>
      <c r="D23" s="62">
        <v>65</v>
      </c>
      <c r="E23" s="63">
        <f t="shared" si="0"/>
        <v>145</v>
      </c>
      <c r="F23" s="62">
        <v>121</v>
      </c>
      <c r="G23" s="62">
        <v>3</v>
      </c>
      <c r="H23" s="63">
        <f t="shared" si="1"/>
        <v>124</v>
      </c>
      <c r="I23" s="14"/>
      <c r="J23" s="14"/>
    </row>
    <row r="24" spans="1:10" ht="27.75">
      <c r="A24" s="117"/>
      <c r="B24" s="64" t="s">
        <v>582</v>
      </c>
      <c r="C24" s="62">
        <v>573</v>
      </c>
      <c r="D24" s="62">
        <v>69</v>
      </c>
      <c r="E24" s="63">
        <f t="shared" si="0"/>
        <v>642</v>
      </c>
      <c r="F24" s="62">
        <v>140</v>
      </c>
      <c r="G24" s="62">
        <v>34</v>
      </c>
      <c r="H24" s="63">
        <f t="shared" si="1"/>
        <v>174</v>
      </c>
      <c r="I24" s="14"/>
      <c r="J24" s="14"/>
    </row>
    <row r="25" spans="1:10" ht="27.75">
      <c r="A25" s="117"/>
      <c r="B25" s="64" t="s">
        <v>583</v>
      </c>
      <c r="C25" s="62">
        <v>659</v>
      </c>
      <c r="D25" s="62">
        <v>5</v>
      </c>
      <c r="E25" s="63">
        <f t="shared" si="0"/>
        <v>664</v>
      </c>
      <c r="F25" s="62">
        <v>193</v>
      </c>
      <c r="G25" s="62">
        <v>2</v>
      </c>
      <c r="H25" s="63">
        <f t="shared" si="1"/>
        <v>195</v>
      </c>
      <c r="I25" s="14"/>
      <c r="J25" s="14"/>
    </row>
    <row r="26" spans="1:10" ht="27.75">
      <c r="A26" s="117"/>
      <c r="B26" s="64" t="s">
        <v>584</v>
      </c>
      <c r="C26" s="62">
        <v>471</v>
      </c>
      <c r="D26" s="62">
        <v>8</v>
      </c>
      <c r="E26" s="63">
        <f t="shared" si="0"/>
        <v>479</v>
      </c>
      <c r="F26" s="62">
        <v>200</v>
      </c>
      <c r="G26" s="62">
        <v>6</v>
      </c>
      <c r="H26" s="63">
        <f t="shared" si="1"/>
        <v>206</v>
      </c>
      <c r="I26" s="14"/>
      <c r="J26" s="14"/>
    </row>
    <row r="27" spans="1:10" ht="27.75">
      <c r="A27" s="117"/>
      <c r="B27" s="64" t="s">
        <v>585</v>
      </c>
      <c r="C27" s="62">
        <v>293</v>
      </c>
      <c r="D27" s="62">
        <v>0</v>
      </c>
      <c r="E27" s="63">
        <f t="shared" si="0"/>
        <v>293</v>
      </c>
      <c r="F27" s="62">
        <v>119</v>
      </c>
      <c r="G27" s="62">
        <v>0</v>
      </c>
      <c r="H27" s="63">
        <f t="shared" si="1"/>
        <v>119</v>
      </c>
      <c r="I27" s="14"/>
      <c r="J27" s="14"/>
    </row>
    <row r="28" spans="1:10" ht="27.75">
      <c r="A28" s="117"/>
      <c r="B28" s="64" t="s">
        <v>586</v>
      </c>
      <c r="C28" s="62">
        <v>326</v>
      </c>
      <c r="D28" s="62">
        <v>562</v>
      </c>
      <c r="E28" s="63">
        <f t="shared" si="0"/>
        <v>888</v>
      </c>
      <c r="F28" s="62">
        <v>155</v>
      </c>
      <c r="G28" s="62">
        <v>390</v>
      </c>
      <c r="H28" s="63">
        <f t="shared" si="1"/>
        <v>545</v>
      </c>
      <c r="I28" s="14"/>
      <c r="J28" s="14"/>
    </row>
    <row r="29" spans="1:10" ht="27.75">
      <c r="A29" s="117"/>
      <c r="B29" s="64" t="s">
        <v>587</v>
      </c>
      <c r="C29" s="62">
        <v>224</v>
      </c>
      <c r="D29" s="62">
        <v>401</v>
      </c>
      <c r="E29" s="63">
        <f t="shared" si="0"/>
        <v>625</v>
      </c>
      <c r="F29" s="62"/>
      <c r="G29" s="62"/>
      <c r="H29" s="63">
        <f t="shared" si="1"/>
        <v>0</v>
      </c>
      <c r="I29" s="14"/>
      <c r="J29" s="14"/>
    </row>
    <row r="30" spans="1:10" ht="27.75">
      <c r="A30" s="117"/>
      <c r="B30" s="64" t="s">
        <v>588</v>
      </c>
      <c r="C30" s="62">
        <v>351</v>
      </c>
      <c r="D30" s="62">
        <v>373</v>
      </c>
      <c r="E30" s="63">
        <f t="shared" si="0"/>
        <v>724</v>
      </c>
      <c r="F30" s="62">
        <v>71</v>
      </c>
      <c r="G30" s="62">
        <v>143</v>
      </c>
      <c r="H30" s="63">
        <f t="shared" si="1"/>
        <v>214</v>
      </c>
      <c r="I30" s="14"/>
      <c r="J30" s="14"/>
    </row>
    <row r="31" spans="1:10" ht="27.75">
      <c r="A31" s="117"/>
      <c r="B31" s="64" t="s">
        <v>589</v>
      </c>
      <c r="C31" s="62">
        <v>130</v>
      </c>
      <c r="D31" s="62">
        <v>381</v>
      </c>
      <c r="E31" s="63">
        <f t="shared" si="0"/>
        <v>511</v>
      </c>
      <c r="F31" s="62">
        <v>28</v>
      </c>
      <c r="G31" s="62">
        <v>123</v>
      </c>
      <c r="H31" s="63">
        <f t="shared" si="1"/>
        <v>151</v>
      </c>
      <c r="I31" s="14"/>
      <c r="J31" s="14"/>
    </row>
    <row r="32" spans="1:10" ht="27.75">
      <c r="A32" s="117"/>
      <c r="B32" s="64" t="s">
        <v>590</v>
      </c>
      <c r="C32" s="62">
        <v>81</v>
      </c>
      <c r="D32" s="62">
        <v>233</v>
      </c>
      <c r="E32" s="63">
        <f t="shared" si="0"/>
        <v>314</v>
      </c>
      <c r="F32" s="62">
        <v>14</v>
      </c>
      <c r="G32" s="62">
        <v>75</v>
      </c>
      <c r="H32" s="63">
        <f t="shared" si="1"/>
        <v>89</v>
      </c>
      <c r="I32" s="14"/>
      <c r="J32" s="14"/>
    </row>
    <row r="33" spans="1:10" ht="27.75">
      <c r="A33" s="117"/>
      <c r="B33" s="64" t="s">
        <v>591</v>
      </c>
      <c r="C33" s="62">
        <v>198</v>
      </c>
      <c r="D33" s="62">
        <v>382</v>
      </c>
      <c r="E33" s="63">
        <f t="shared" si="0"/>
        <v>580</v>
      </c>
      <c r="F33" s="62">
        <v>44</v>
      </c>
      <c r="G33" s="62">
        <v>145</v>
      </c>
      <c r="H33" s="63">
        <f t="shared" si="1"/>
        <v>189</v>
      </c>
      <c r="I33" s="14"/>
      <c r="J33" s="14"/>
    </row>
    <row r="34" spans="1:10" ht="27.75">
      <c r="A34" s="117"/>
      <c r="B34" s="64" t="s">
        <v>592</v>
      </c>
      <c r="C34" s="62">
        <v>167</v>
      </c>
      <c r="D34" s="62">
        <v>167</v>
      </c>
      <c r="E34" s="63">
        <f t="shared" si="0"/>
        <v>334</v>
      </c>
      <c r="F34" s="62">
        <v>82</v>
      </c>
      <c r="G34" s="62">
        <v>78</v>
      </c>
      <c r="H34" s="63">
        <f t="shared" si="1"/>
        <v>160</v>
      </c>
      <c r="I34" s="14"/>
      <c r="J34" s="14"/>
    </row>
    <row r="35" spans="1:10" ht="27.75">
      <c r="A35" s="117"/>
      <c r="B35" s="64" t="s">
        <v>593</v>
      </c>
      <c r="C35" s="62">
        <v>66</v>
      </c>
      <c r="D35" s="62">
        <v>364</v>
      </c>
      <c r="E35" s="63">
        <f t="shared" si="0"/>
        <v>430</v>
      </c>
      <c r="F35" s="62">
        <v>13</v>
      </c>
      <c r="G35" s="62">
        <v>155</v>
      </c>
      <c r="H35" s="63">
        <f t="shared" si="1"/>
        <v>168</v>
      </c>
      <c r="I35" s="14"/>
      <c r="J35" s="14"/>
    </row>
    <row r="36" spans="1:10" ht="27.75">
      <c r="A36" s="117"/>
      <c r="B36" s="64" t="s">
        <v>594</v>
      </c>
      <c r="C36" s="62">
        <v>156</v>
      </c>
      <c r="D36" s="62">
        <v>191</v>
      </c>
      <c r="E36" s="63">
        <f t="shared" si="0"/>
        <v>347</v>
      </c>
      <c r="F36" s="62">
        <v>30</v>
      </c>
      <c r="G36" s="62">
        <v>44</v>
      </c>
      <c r="H36" s="63">
        <f t="shared" si="1"/>
        <v>74</v>
      </c>
      <c r="I36" s="14"/>
      <c r="J36" s="14"/>
    </row>
    <row r="37" spans="1:10" ht="27.75">
      <c r="A37" s="117"/>
      <c r="B37" s="64" t="s">
        <v>595</v>
      </c>
      <c r="C37" s="62">
        <v>109</v>
      </c>
      <c r="D37" s="62">
        <v>217</v>
      </c>
      <c r="E37" s="63">
        <f t="shared" si="0"/>
        <v>326</v>
      </c>
      <c r="F37" s="62">
        <v>38</v>
      </c>
      <c r="G37" s="62">
        <v>83</v>
      </c>
      <c r="H37" s="63">
        <f t="shared" si="1"/>
        <v>121</v>
      </c>
      <c r="I37" s="14"/>
      <c r="J37" s="14"/>
    </row>
    <row r="38" spans="1:10" ht="27.75">
      <c r="A38" s="117"/>
      <c r="B38" s="64" t="s">
        <v>596</v>
      </c>
      <c r="C38" s="62">
        <v>98</v>
      </c>
      <c r="D38" s="62">
        <v>292</v>
      </c>
      <c r="E38" s="63">
        <f t="shared" si="0"/>
        <v>390</v>
      </c>
      <c r="F38" s="62">
        <v>55</v>
      </c>
      <c r="G38" s="62">
        <v>136</v>
      </c>
      <c r="H38" s="63">
        <f t="shared" si="1"/>
        <v>191</v>
      </c>
      <c r="I38" s="14"/>
      <c r="J38" s="14"/>
    </row>
    <row r="39" spans="1:10" ht="27.75">
      <c r="A39" s="117"/>
      <c r="B39" s="64" t="s">
        <v>597</v>
      </c>
      <c r="C39" s="62">
        <v>109</v>
      </c>
      <c r="D39" s="62">
        <v>176</v>
      </c>
      <c r="E39" s="63">
        <f t="shared" si="0"/>
        <v>285</v>
      </c>
      <c r="F39" s="62">
        <v>37</v>
      </c>
      <c r="G39" s="62">
        <v>102</v>
      </c>
      <c r="H39" s="63">
        <f t="shared" si="1"/>
        <v>139</v>
      </c>
      <c r="I39" s="14"/>
      <c r="J39" s="14"/>
    </row>
    <row r="40" spans="1:10" ht="27.75">
      <c r="A40" s="117"/>
      <c r="B40" s="64" t="s">
        <v>598</v>
      </c>
      <c r="C40" s="62">
        <v>204</v>
      </c>
      <c r="D40" s="62">
        <v>214</v>
      </c>
      <c r="E40" s="63">
        <f t="shared" si="0"/>
        <v>418</v>
      </c>
      <c r="F40" s="62">
        <v>62</v>
      </c>
      <c r="G40" s="62">
        <v>88</v>
      </c>
      <c r="H40" s="63">
        <f t="shared" si="1"/>
        <v>150</v>
      </c>
      <c r="I40" s="14"/>
      <c r="J40" s="14"/>
    </row>
    <row r="41" spans="1:10" ht="27.75">
      <c r="A41" s="117"/>
      <c r="B41" s="64" t="s">
        <v>599</v>
      </c>
      <c r="C41" s="62">
        <v>0</v>
      </c>
      <c r="D41" s="62">
        <v>536</v>
      </c>
      <c r="E41" s="63">
        <f t="shared" si="0"/>
        <v>536</v>
      </c>
      <c r="F41" s="62">
        <v>0</v>
      </c>
      <c r="G41" s="62">
        <v>395</v>
      </c>
      <c r="H41" s="63">
        <f t="shared" si="1"/>
        <v>395</v>
      </c>
      <c r="I41" s="14"/>
      <c r="J41" s="14"/>
    </row>
    <row r="42" spans="1:10" ht="27.75">
      <c r="A42" s="117"/>
      <c r="B42" s="64" t="s">
        <v>600</v>
      </c>
      <c r="C42" s="62">
        <v>0</v>
      </c>
      <c r="D42" s="62">
        <v>348</v>
      </c>
      <c r="E42" s="63">
        <f t="shared" si="0"/>
        <v>348</v>
      </c>
      <c r="F42" s="62"/>
      <c r="G42" s="62"/>
      <c r="H42" s="63">
        <f t="shared" si="1"/>
        <v>0</v>
      </c>
      <c r="I42" s="14"/>
      <c r="J42" s="14"/>
    </row>
    <row r="43" spans="1:10" ht="27.75">
      <c r="A43" s="117"/>
      <c r="B43" s="64" t="s">
        <v>601</v>
      </c>
      <c r="C43" s="62">
        <v>0</v>
      </c>
      <c r="D43" s="62">
        <v>221</v>
      </c>
      <c r="E43" s="63">
        <f t="shared" si="0"/>
        <v>221</v>
      </c>
      <c r="F43" s="62">
        <v>0</v>
      </c>
      <c r="G43" s="62">
        <v>132</v>
      </c>
      <c r="H43" s="63">
        <f t="shared" si="1"/>
        <v>132</v>
      </c>
      <c r="I43" s="14"/>
      <c r="J43" s="14"/>
    </row>
    <row r="44" spans="1:10" ht="27.75">
      <c r="A44" s="117"/>
      <c r="B44" s="64" t="s">
        <v>602</v>
      </c>
      <c r="C44" s="62">
        <v>0</v>
      </c>
      <c r="D44" s="62">
        <v>264</v>
      </c>
      <c r="E44" s="63">
        <f t="shared" si="0"/>
        <v>264</v>
      </c>
      <c r="F44" s="62"/>
      <c r="G44" s="62"/>
      <c r="H44" s="63">
        <f t="shared" si="1"/>
        <v>0</v>
      </c>
      <c r="I44" s="14"/>
      <c r="J44" s="14"/>
    </row>
    <row r="45" spans="1:10" ht="27.75">
      <c r="A45" s="117"/>
      <c r="B45" s="64" t="s">
        <v>603</v>
      </c>
      <c r="C45" s="62">
        <v>0</v>
      </c>
      <c r="D45" s="62">
        <v>789</v>
      </c>
      <c r="E45" s="63">
        <f t="shared" si="0"/>
        <v>789</v>
      </c>
      <c r="F45" s="62">
        <v>0</v>
      </c>
      <c r="G45" s="62">
        <v>333</v>
      </c>
      <c r="H45" s="63">
        <f t="shared" si="1"/>
        <v>333</v>
      </c>
      <c r="I45" s="14"/>
      <c r="J45" s="14"/>
    </row>
    <row r="46" spans="1:10" ht="27.75">
      <c r="A46" s="117"/>
      <c r="B46" s="64" t="s">
        <v>604</v>
      </c>
      <c r="C46" s="62">
        <v>3</v>
      </c>
      <c r="D46" s="62">
        <v>492</v>
      </c>
      <c r="E46" s="63">
        <f t="shared" si="0"/>
        <v>495</v>
      </c>
      <c r="F46" s="62">
        <v>0</v>
      </c>
      <c r="G46" s="62">
        <v>232</v>
      </c>
      <c r="H46" s="63">
        <f t="shared" si="1"/>
        <v>232</v>
      </c>
      <c r="I46" s="14"/>
      <c r="J46" s="14"/>
    </row>
    <row r="47" spans="1:10" ht="27.75">
      <c r="A47" s="117"/>
      <c r="B47" s="64" t="s">
        <v>605</v>
      </c>
      <c r="C47" s="62">
        <v>0</v>
      </c>
      <c r="D47" s="62">
        <v>620</v>
      </c>
      <c r="E47" s="63">
        <f t="shared" si="0"/>
        <v>620</v>
      </c>
      <c r="F47" s="62">
        <v>0</v>
      </c>
      <c r="G47" s="62">
        <v>241</v>
      </c>
      <c r="H47" s="63">
        <f t="shared" si="1"/>
        <v>241</v>
      </c>
      <c r="I47" s="14"/>
      <c r="J47" s="14"/>
    </row>
    <row r="48" spans="1:10" ht="27.75">
      <c r="A48" s="117"/>
      <c r="B48" s="64" t="s">
        <v>606</v>
      </c>
      <c r="C48" s="62">
        <v>10</v>
      </c>
      <c r="D48" s="62">
        <v>265</v>
      </c>
      <c r="E48" s="63">
        <f t="shared" si="0"/>
        <v>275</v>
      </c>
      <c r="F48" s="62">
        <v>0</v>
      </c>
      <c r="G48" s="62">
        <v>69</v>
      </c>
      <c r="H48" s="63">
        <f t="shared" si="1"/>
        <v>69</v>
      </c>
      <c r="I48" s="14"/>
      <c r="J48" s="14"/>
    </row>
    <row r="49" spans="1:10" ht="27.75">
      <c r="A49" s="117"/>
      <c r="B49" s="64" t="s">
        <v>607</v>
      </c>
      <c r="C49" s="62">
        <v>0</v>
      </c>
      <c r="D49" s="62">
        <v>521</v>
      </c>
      <c r="E49" s="63">
        <f t="shared" si="0"/>
        <v>521</v>
      </c>
      <c r="F49" s="62">
        <v>0</v>
      </c>
      <c r="G49" s="62">
        <v>219</v>
      </c>
      <c r="H49" s="63">
        <f t="shared" si="1"/>
        <v>219</v>
      </c>
      <c r="I49" s="14"/>
      <c r="J49" s="14"/>
    </row>
    <row r="50" spans="1:10" ht="27.75">
      <c r="A50" s="117"/>
      <c r="B50" s="64" t="s">
        <v>608</v>
      </c>
      <c r="C50" s="62">
        <v>1</v>
      </c>
      <c r="D50" s="62">
        <v>449</v>
      </c>
      <c r="E50" s="63">
        <f t="shared" si="0"/>
        <v>450</v>
      </c>
      <c r="F50" s="62">
        <v>0</v>
      </c>
      <c r="G50" s="62">
        <v>206</v>
      </c>
      <c r="H50" s="63">
        <f t="shared" si="1"/>
        <v>206</v>
      </c>
      <c r="I50" s="14"/>
      <c r="J50" s="14"/>
    </row>
    <row r="51" spans="1:10" ht="27.75">
      <c r="A51" s="117"/>
      <c r="B51" s="64" t="s">
        <v>609</v>
      </c>
      <c r="C51" s="62">
        <v>0</v>
      </c>
      <c r="D51" s="62">
        <v>65</v>
      </c>
      <c r="E51" s="63">
        <f t="shared" si="0"/>
        <v>65</v>
      </c>
      <c r="F51" s="62">
        <v>0</v>
      </c>
      <c r="G51" s="62">
        <v>19</v>
      </c>
      <c r="H51" s="63">
        <f t="shared" si="1"/>
        <v>19</v>
      </c>
      <c r="I51" s="14"/>
      <c r="J51" s="14"/>
    </row>
    <row r="52" spans="1:10" ht="27.75">
      <c r="A52" s="117"/>
      <c r="B52" s="64" t="s">
        <v>610</v>
      </c>
      <c r="C52" s="62">
        <v>0</v>
      </c>
      <c r="D52" s="62">
        <v>475</v>
      </c>
      <c r="E52" s="63">
        <f t="shared" si="0"/>
        <v>475</v>
      </c>
      <c r="F52" s="62">
        <v>0</v>
      </c>
      <c r="G52" s="62">
        <v>447</v>
      </c>
      <c r="H52" s="63">
        <f t="shared" si="1"/>
        <v>447</v>
      </c>
      <c r="I52" s="14"/>
      <c r="J52" s="14"/>
    </row>
    <row r="53" spans="1:10" ht="27.75">
      <c r="A53" s="117"/>
      <c r="B53" s="64" t="s">
        <v>611</v>
      </c>
      <c r="C53" s="62">
        <v>0</v>
      </c>
      <c r="D53" s="62">
        <v>431</v>
      </c>
      <c r="E53" s="63">
        <f t="shared" si="0"/>
        <v>431</v>
      </c>
      <c r="F53" s="62">
        <v>0</v>
      </c>
      <c r="G53" s="62">
        <v>0</v>
      </c>
      <c r="H53" s="63">
        <f t="shared" si="1"/>
        <v>0</v>
      </c>
      <c r="I53" s="14"/>
      <c r="J53" s="14"/>
    </row>
    <row r="54" spans="1:10" ht="27.75">
      <c r="A54" s="117"/>
      <c r="B54" s="64" t="s">
        <v>612</v>
      </c>
      <c r="C54" s="62">
        <v>23</v>
      </c>
      <c r="D54" s="62">
        <v>461</v>
      </c>
      <c r="E54" s="63">
        <f t="shared" si="0"/>
        <v>484</v>
      </c>
      <c r="F54" s="62">
        <v>0</v>
      </c>
      <c r="G54" s="62">
        <v>201</v>
      </c>
      <c r="H54" s="63">
        <f t="shared" si="1"/>
        <v>201</v>
      </c>
      <c r="I54" s="14"/>
      <c r="J54" s="14"/>
    </row>
    <row r="55" spans="1:10" ht="27.75">
      <c r="A55" s="117"/>
      <c r="B55" s="64" t="s">
        <v>613</v>
      </c>
      <c r="C55" s="62">
        <v>0</v>
      </c>
      <c r="D55" s="62">
        <v>197</v>
      </c>
      <c r="E55" s="63">
        <f t="shared" si="0"/>
        <v>197</v>
      </c>
      <c r="F55" s="62">
        <v>0</v>
      </c>
      <c r="G55" s="62">
        <v>74</v>
      </c>
      <c r="H55" s="63">
        <f t="shared" si="1"/>
        <v>74</v>
      </c>
      <c r="I55" s="14"/>
      <c r="J55" s="14"/>
    </row>
    <row r="56" spans="1:10" ht="27.75">
      <c r="A56" s="117"/>
      <c r="B56" s="64" t="s">
        <v>614</v>
      </c>
      <c r="C56" s="62">
        <v>0</v>
      </c>
      <c r="D56" s="62">
        <v>345</v>
      </c>
      <c r="E56" s="63">
        <f t="shared" si="0"/>
        <v>345</v>
      </c>
      <c r="F56" s="62">
        <v>0</v>
      </c>
      <c r="G56" s="62">
        <v>144</v>
      </c>
      <c r="H56" s="63">
        <f t="shared" si="1"/>
        <v>144</v>
      </c>
      <c r="I56" s="14"/>
      <c r="J56" s="14"/>
    </row>
    <row r="57" spans="1:10" ht="27.75">
      <c r="A57" s="117"/>
      <c r="B57" s="64" t="s">
        <v>615</v>
      </c>
      <c r="C57" s="62">
        <v>237</v>
      </c>
      <c r="D57" s="62">
        <v>71</v>
      </c>
      <c r="E57" s="63">
        <f t="shared" si="0"/>
        <v>308</v>
      </c>
      <c r="F57" s="69"/>
      <c r="G57" s="62"/>
      <c r="H57" s="63">
        <f t="shared" si="1"/>
        <v>0</v>
      </c>
      <c r="I57" s="145" t="s">
        <v>616</v>
      </c>
      <c r="J57" s="145"/>
    </row>
    <row r="58" spans="1:10" ht="27.75">
      <c r="A58" s="117"/>
      <c r="B58" s="64" t="s">
        <v>617</v>
      </c>
      <c r="C58" s="62">
        <v>182</v>
      </c>
      <c r="D58" s="62">
        <v>40</v>
      </c>
      <c r="E58" s="63">
        <f t="shared" si="0"/>
        <v>222</v>
      </c>
      <c r="F58" s="62"/>
      <c r="G58" s="62"/>
      <c r="H58" s="63">
        <f t="shared" si="1"/>
        <v>0</v>
      </c>
      <c r="I58" s="145"/>
      <c r="J58" s="145"/>
    </row>
    <row r="59" spans="1:10" ht="27.75">
      <c r="A59" s="117"/>
      <c r="B59" s="64" t="s">
        <v>618</v>
      </c>
      <c r="C59" s="62">
        <v>109</v>
      </c>
      <c r="D59" s="62">
        <v>17</v>
      </c>
      <c r="E59" s="63">
        <f t="shared" si="0"/>
        <v>126</v>
      </c>
      <c r="F59" s="62"/>
      <c r="G59" s="62"/>
      <c r="H59" s="63">
        <f t="shared" si="1"/>
        <v>0</v>
      </c>
      <c r="I59" s="145"/>
      <c r="J59" s="145"/>
    </row>
    <row r="60" spans="1:10" ht="27.75">
      <c r="A60" s="117"/>
      <c r="B60" s="64" t="s">
        <v>619</v>
      </c>
      <c r="C60" s="62">
        <v>93</v>
      </c>
      <c r="D60" s="62">
        <v>35</v>
      </c>
      <c r="E60" s="63">
        <f t="shared" si="0"/>
        <v>128</v>
      </c>
      <c r="F60" s="62"/>
      <c r="G60" s="62"/>
      <c r="H60" s="63">
        <f t="shared" si="1"/>
        <v>0</v>
      </c>
      <c r="I60" s="145"/>
      <c r="J60" s="145"/>
    </row>
    <row r="61" spans="1:10" ht="27.75">
      <c r="A61" s="117"/>
      <c r="B61" s="64" t="s">
        <v>620</v>
      </c>
      <c r="C61" s="62">
        <v>126</v>
      </c>
      <c r="D61" s="62">
        <v>61</v>
      </c>
      <c r="E61" s="63">
        <f t="shared" si="0"/>
        <v>187</v>
      </c>
      <c r="F61" s="62"/>
      <c r="G61" s="62"/>
      <c r="H61" s="63">
        <f t="shared" si="1"/>
        <v>0</v>
      </c>
      <c r="I61" s="145"/>
      <c r="J61" s="145"/>
    </row>
    <row r="62" spans="1:10" ht="27.75">
      <c r="A62" s="117"/>
      <c r="B62" s="64" t="s">
        <v>621</v>
      </c>
      <c r="C62" s="62">
        <v>84</v>
      </c>
      <c r="D62" s="62">
        <v>21</v>
      </c>
      <c r="E62" s="63">
        <f t="shared" si="0"/>
        <v>105</v>
      </c>
      <c r="F62" s="62"/>
      <c r="G62" s="62"/>
      <c r="H62" s="63">
        <f t="shared" si="1"/>
        <v>0</v>
      </c>
      <c r="I62" s="145"/>
      <c r="J62" s="145"/>
    </row>
    <row r="63" spans="1:10" ht="27.75">
      <c r="A63" s="117"/>
      <c r="B63" s="64" t="s">
        <v>622</v>
      </c>
      <c r="C63" s="62">
        <v>12</v>
      </c>
      <c r="D63" s="62">
        <v>57</v>
      </c>
      <c r="E63" s="63">
        <f t="shared" si="0"/>
        <v>69</v>
      </c>
      <c r="F63" s="62">
        <v>5</v>
      </c>
      <c r="G63" s="62">
        <v>38</v>
      </c>
      <c r="H63" s="63">
        <f t="shared" si="1"/>
        <v>43</v>
      </c>
      <c r="I63" s="14"/>
      <c r="J63" s="14"/>
    </row>
    <row r="64" spans="1:10" ht="27.75">
      <c r="A64" s="117"/>
      <c r="B64" s="64" t="s">
        <v>623</v>
      </c>
      <c r="C64" s="62">
        <v>9</v>
      </c>
      <c r="D64" s="62">
        <v>33</v>
      </c>
      <c r="E64" s="63">
        <f t="shared" si="0"/>
        <v>42</v>
      </c>
      <c r="F64" s="62">
        <v>4</v>
      </c>
      <c r="G64" s="62">
        <v>15</v>
      </c>
      <c r="H64" s="63">
        <f t="shared" si="1"/>
        <v>19</v>
      </c>
      <c r="I64" s="14"/>
      <c r="J64" s="14"/>
    </row>
    <row r="65" spans="1:10" ht="27.75">
      <c r="A65" s="117"/>
      <c r="B65" s="64" t="s">
        <v>624</v>
      </c>
      <c r="C65" s="62">
        <v>12</v>
      </c>
      <c r="D65" s="62">
        <v>77</v>
      </c>
      <c r="E65" s="63">
        <f t="shared" si="0"/>
        <v>89</v>
      </c>
      <c r="F65" s="62">
        <v>4</v>
      </c>
      <c r="G65" s="62">
        <v>23</v>
      </c>
      <c r="H65" s="63">
        <f t="shared" si="1"/>
        <v>27</v>
      </c>
      <c r="I65" s="14"/>
      <c r="J65" s="14"/>
    </row>
    <row r="66" spans="1:10" ht="27.75">
      <c r="A66" s="117"/>
      <c r="B66" s="64" t="s">
        <v>625</v>
      </c>
      <c r="C66" s="62">
        <v>9</v>
      </c>
      <c r="D66" s="62">
        <v>127</v>
      </c>
      <c r="E66" s="63">
        <f t="shared" si="0"/>
        <v>136</v>
      </c>
      <c r="F66" s="62">
        <v>67</v>
      </c>
      <c r="G66" s="62">
        <v>2</v>
      </c>
      <c r="H66" s="63">
        <f t="shared" si="1"/>
        <v>69</v>
      </c>
      <c r="I66" s="14"/>
      <c r="J66" s="14"/>
    </row>
    <row r="67" spans="1:10" ht="27.75">
      <c r="A67" s="117"/>
      <c r="B67" s="64" t="s">
        <v>626</v>
      </c>
      <c r="C67" s="62">
        <v>14</v>
      </c>
      <c r="D67" s="62">
        <v>234</v>
      </c>
      <c r="E67" s="63">
        <f t="shared" si="0"/>
        <v>248</v>
      </c>
      <c r="F67" s="62">
        <v>3</v>
      </c>
      <c r="G67" s="62">
        <v>95</v>
      </c>
      <c r="H67" s="63">
        <f t="shared" si="1"/>
        <v>98</v>
      </c>
      <c r="I67" s="14"/>
      <c r="J67" s="14"/>
    </row>
    <row r="68" spans="1:10" ht="27.75">
      <c r="A68" s="117"/>
      <c r="B68" s="64" t="s">
        <v>627</v>
      </c>
      <c r="C68" s="62">
        <v>17</v>
      </c>
      <c r="D68" s="62">
        <v>126</v>
      </c>
      <c r="E68" s="63">
        <f t="shared" si="0"/>
        <v>143</v>
      </c>
      <c r="F68" s="62">
        <v>6</v>
      </c>
      <c r="G68" s="62">
        <v>39</v>
      </c>
      <c r="H68" s="63">
        <f t="shared" si="1"/>
        <v>45</v>
      </c>
      <c r="I68" s="14"/>
      <c r="J68" s="14"/>
    </row>
    <row r="69" spans="1:10" ht="27.75">
      <c r="A69" s="117"/>
      <c r="B69" s="64" t="s">
        <v>628</v>
      </c>
      <c r="C69" s="62">
        <v>23</v>
      </c>
      <c r="D69" s="62">
        <v>68</v>
      </c>
      <c r="E69" s="63">
        <f t="shared" ref="E69:E132" si="2">C69+D69</f>
        <v>91</v>
      </c>
      <c r="F69" s="62">
        <v>13</v>
      </c>
      <c r="G69" s="62">
        <v>40</v>
      </c>
      <c r="H69" s="63">
        <f t="shared" ref="H69:H132" si="3">F69+G69</f>
        <v>53</v>
      </c>
      <c r="I69" s="14"/>
      <c r="J69" s="14"/>
    </row>
    <row r="70" spans="1:10" ht="27.75">
      <c r="A70" s="117"/>
      <c r="B70" s="64" t="s">
        <v>629</v>
      </c>
      <c r="C70" s="62">
        <v>26</v>
      </c>
      <c r="D70" s="62">
        <v>157</v>
      </c>
      <c r="E70" s="63">
        <f t="shared" si="2"/>
        <v>183</v>
      </c>
      <c r="F70" s="62">
        <v>8</v>
      </c>
      <c r="G70" s="62">
        <v>70</v>
      </c>
      <c r="H70" s="63">
        <f t="shared" si="3"/>
        <v>78</v>
      </c>
      <c r="I70" s="14"/>
      <c r="J70" s="14"/>
    </row>
    <row r="71" spans="1:10" ht="27.75">
      <c r="A71" s="117"/>
      <c r="B71" s="64" t="s">
        <v>630</v>
      </c>
      <c r="C71" s="62">
        <v>8</v>
      </c>
      <c r="D71" s="62">
        <v>89</v>
      </c>
      <c r="E71" s="63">
        <f t="shared" si="2"/>
        <v>97</v>
      </c>
      <c r="F71" s="62">
        <v>0</v>
      </c>
      <c r="G71" s="62">
        <v>0</v>
      </c>
      <c r="H71" s="63">
        <f t="shared" si="3"/>
        <v>0</v>
      </c>
      <c r="I71" s="14"/>
      <c r="J71" s="14"/>
    </row>
    <row r="72" spans="1:10" ht="27.75">
      <c r="A72" s="117"/>
      <c r="B72" s="64" t="s">
        <v>631</v>
      </c>
      <c r="C72" s="62">
        <v>6</v>
      </c>
      <c r="D72" s="62">
        <v>178</v>
      </c>
      <c r="E72" s="63">
        <f t="shared" si="2"/>
        <v>184</v>
      </c>
      <c r="F72" s="62">
        <v>2</v>
      </c>
      <c r="G72" s="62">
        <v>40</v>
      </c>
      <c r="H72" s="63">
        <f t="shared" si="3"/>
        <v>42</v>
      </c>
      <c r="I72" s="14"/>
      <c r="J72" s="14"/>
    </row>
    <row r="73" spans="1:10" ht="27.75">
      <c r="A73" s="117"/>
      <c r="B73" s="64" t="s">
        <v>632</v>
      </c>
      <c r="C73" s="62">
        <v>30</v>
      </c>
      <c r="D73" s="62">
        <v>166</v>
      </c>
      <c r="E73" s="63">
        <f t="shared" si="2"/>
        <v>196</v>
      </c>
      <c r="F73" s="62">
        <v>19</v>
      </c>
      <c r="G73" s="62">
        <v>79</v>
      </c>
      <c r="H73" s="63">
        <f t="shared" si="3"/>
        <v>98</v>
      </c>
      <c r="I73" s="14"/>
      <c r="J73" s="14"/>
    </row>
    <row r="74" spans="1:10" ht="27.75">
      <c r="A74" s="117"/>
      <c r="B74" s="64" t="s">
        <v>633</v>
      </c>
      <c r="C74" s="62">
        <v>12</v>
      </c>
      <c r="D74" s="62">
        <v>74</v>
      </c>
      <c r="E74" s="63">
        <f t="shared" si="2"/>
        <v>86</v>
      </c>
      <c r="F74" s="62">
        <v>5</v>
      </c>
      <c r="G74" s="62">
        <v>46</v>
      </c>
      <c r="H74" s="63">
        <f t="shared" si="3"/>
        <v>51</v>
      </c>
      <c r="I74" s="14"/>
      <c r="J74" s="14"/>
    </row>
    <row r="75" spans="1:10" ht="27.75">
      <c r="A75" s="117"/>
      <c r="B75" s="64" t="s">
        <v>634</v>
      </c>
      <c r="C75" s="62">
        <v>35</v>
      </c>
      <c r="D75" s="62">
        <v>161</v>
      </c>
      <c r="E75" s="63">
        <f t="shared" si="2"/>
        <v>196</v>
      </c>
      <c r="F75" s="62">
        <v>26</v>
      </c>
      <c r="G75" s="62">
        <v>98</v>
      </c>
      <c r="H75" s="63">
        <f t="shared" si="3"/>
        <v>124</v>
      </c>
      <c r="I75" s="14"/>
      <c r="J75" s="14"/>
    </row>
    <row r="76" spans="1:10" ht="27.75">
      <c r="A76" s="117"/>
      <c r="B76" s="64" t="s">
        <v>635</v>
      </c>
      <c r="C76" s="62">
        <v>9</v>
      </c>
      <c r="D76" s="62">
        <v>40</v>
      </c>
      <c r="E76" s="63">
        <f t="shared" si="2"/>
        <v>49</v>
      </c>
      <c r="F76" s="62">
        <v>7</v>
      </c>
      <c r="G76" s="62">
        <v>19</v>
      </c>
      <c r="H76" s="63">
        <f t="shared" si="3"/>
        <v>26</v>
      </c>
      <c r="I76" s="14"/>
      <c r="J76" s="14"/>
    </row>
    <row r="77" spans="1:10" ht="27.75">
      <c r="A77" s="117"/>
      <c r="B77" s="64" t="s">
        <v>636</v>
      </c>
      <c r="C77" s="62">
        <v>12</v>
      </c>
      <c r="D77" s="62">
        <v>107</v>
      </c>
      <c r="E77" s="63">
        <f t="shared" si="2"/>
        <v>119</v>
      </c>
      <c r="F77" s="62">
        <v>5</v>
      </c>
      <c r="G77" s="62">
        <v>38</v>
      </c>
      <c r="H77" s="63">
        <f t="shared" si="3"/>
        <v>43</v>
      </c>
      <c r="I77" s="14"/>
      <c r="J77" s="14"/>
    </row>
    <row r="78" spans="1:10" ht="27.75">
      <c r="A78" s="117"/>
      <c r="B78" s="64" t="s">
        <v>637</v>
      </c>
      <c r="C78" s="62">
        <v>33</v>
      </c>
      <c r="D78" s="62">
        <v>159</v>
      </c>
      <c r="E78" s="63">
        <f t="shared" si="2"/>
        <v>192</v>
      </c>
      <c r="F78" s="62">
        <v>10</v>
      </c>
      <c r="G78" s="62">
        <v>72</v>
      </c>
      <c r="H78" s="63">
        <f t="shared" si="3"/>
        <v>82</v>
      </c>
      <c r="I78" s="14"/>
      <c r="J78" s="14"/>
    </row>
    <row r="79" spans="1:10" ht="27.75">
      <c r="A79" s="117"/>
      <c r="B79" s="64" t="s">
        <v>638</v>
      </c>
      <c r="C79" s="62">
        <v>19</v>
      </c>
      <c r="D79" s="62">
        <v>139</v>
      </c>
      <c r="E79" s="63">
        <f t="shared" si="2"/>
        <v>158</v>
      </c>
      <c r="F79" s="62">
        <v>10</v>
      </c>
      <c r="G79" s="62">
        <v>57</v>
      </c>
      <c r="H79" s="63">
        <f t="shared" si="3"/>
        <v>67</v>
      </c>
      <c r="I79" s="14"/>
      <c r="J79" s="14"/>
    </row>
    <row r="80" spans="1:10" ht="27.75">
      <c r="A80" s="117"/>
      <c r="B80" s="64" t="s">
        <v>639</v>
      </c>
      <c r="C80" s="62">
        <v>20</v>
      </c>
      <c r="D80" s="62">
        <v>253</v>
      </c>
      <c r="E80" s="63">
        <f t="shared" si="2"/>
        <v>273</v>
      </c>
      <c r="F80" s="62">
        <v>8</v>
      </c>
      <c r="G80" s="62">
        <v>104</v>
      </c>
      <c r="H80" s="63">
        <f t="shared" si="3"/>
        <v>112</v>
      </c>
      <c r="I80" s="14"/>
      <c r="J80" s="14"/>
    </row>
    <row r="81" spans="1:10" ht="27.75">
      <c r="A81" s="117"/>
      <c r="B81" s="64" t="s">
        <v>640</v>
      </c>
      <c r="C81" s="62">
        <v>18</v>
      </c>
      <c r="D81" s="62">
        <v>165</v>
      </c>
      <c r="E81" s="63">
        <f t="shared" si="2"/>
        <v>183</v>
      </c>
      <c r="F81" s="62">
        <v>8</v>
      </c>
      <c r="G81" s="62">
        <v>76</v>
      </c>
      <c r="H81" s="63">
        <f t="shared" si="3"/>
        <v>84</v>
      </c>
      <c r="I81" s="14"/>
      <c r="J81" s="14"/>
    </row>
    <row r="82" spans="1:10" ht="27.75">
      <c r="A82" s="117"/>
      <c r="B82" s="64" t="s">
        <v>641</v>
      </c>
      <c r="C82" s="62">
        <v>21</v>
      </c>
      <c r="D82" s="62">
        <v>154</v>
      </c>
      <c r="E82" s="63">
        <f t="shared" si="2"/>
        <v>175</v>
      </c>
      <c r="F82" s="62">
        <v>13</v>
      </c>
      <c r="G82" s="62">
        <v>87</v>
      </c>
      <c r="H82" s="63">
        <f t="shared" si="3"/>
        <v>100</v>
      </c>
      <c r="I82" s="14"/>
      <c r="J82" s="14"/>
    </row>
    <row r="83" spans="1:10" ht="27.75">
      <c r="A83" s="117"/>
      <c r="B83" s="64" t="s">
        <v>642</v>
      </c>
      <c r="C83" s="62">
        <v>39</v>
      </c>
      <c r="D83" s="62">
        <v>179</v>
      </c>
      <c r="E83" s="63">
        <f t="shared" si="2"/>
        <v>218</v>
      </c>
      <c r="F83" s="62">
        <v>15</v>
      </c>
      <c r="G83" s="62">
        <v>71</v>
      </c>
      <c r="H83" s="63">
        <f t="shared" si="3"/>
        <v>86</v>
      </c>
      <c r="I83" s="14"/>
      <c r="J83" s="14"/>
    </row>
    <row r="84" spans="1:10" ht="27.75">
      <c r="A84" s="117"/>
      <c r="B84" s="64" t="s">
        <v>643</v>
      </c>
      <c r="C84" s="62">
        <v>24</v>
      </c>
      <c r="D84" s="62">
        <v>118</v>
      </c>
      <c r="E84" s="63">
        <f t="shared" si="2"/>
        <v>142</v>
      </c>
      <c r="F84" s="62">
        <v>9</v>
      </c>
      <c r="G84" s="62">
        <v>54</v>
      </c>
      <c r="H84" s="63">
        <f t="shared" si="3"/>
        <v>63</v>
      </c>
      <c r="I84" s="14"/>
      <c r="J84" s="14"/>
    </row>
    <row r="85" spans="1:10" ht="27.75">
      <c r="A85" s="117"/>
      <c r="B85" s="64" t="s">
        <v>644</v>
      </c>
      <c r="C85" s="62">
        <v>25</v>
      </c>
      <c r="D85" s="62">
        <v>271</v>
      </c>
      <c r="E85" s="63">
        <f t="shared" si="2"/>
        <v>296</v>
      </c>
      <c r="F85" s="62">
        <v>7</v>
      </c>
      <c r="G85" s="62">
        <v>73</v>
      </c>
      <c r="H85" s="63">
        <f t="shared" si="3"/>
        <v>80</v>
      </c>
      <c r="I85" s="14"/>
      <c r="J85" s="14"/>
    </row>
    <row r="86" spans="1:10" ht="27.75">
      <c r="A86" s="117"/>
      <c r="B86" s="64" t="s">
        <v>645</v>
      </c>
      <c r="C86" s="62">
        <v>48</v>
      </c>
      <c r="D86" s="62">
        <v>169</v>
      </c>
      <c r="E86" s="63">
        <f t="shared" si="2"/>
        <v>217</v>
      </c>
      <c r="F86" s="62">
        <v>25</v>
      </c>
      <c r="G86" s="62">
        <v>114</v>
      </c>
      <c r="H86" s="63">
        <f t="shared" si="3"/>
        <v>139</v>
      </c>
      <c r="I86" s="14"/>
      <c r="J86" s="14"/>
    </row>
    <row r="87" spans="1:10" ht="27.75">
      <c r="A87" s="117"/>
      <c r="B87" s="64" t="s">
        <v>646</v>
      </c>
      <c r="C87" s="62">
        <v>15</v>
      </c>
      <c r="D87" s="62">
        <v>90</v>
      </c>
      <c r="E87" s="63">
        <f t="shared" si="2"/>
        <v>105</v>
      </c>
      <c r="F87" s="62">
        <v>7</v>
      </c>
      <c r="G87" s="62">
        <v>49</v>
      </c>
      <c r="H87" s="63">
        <f t="shared" si="3"/>
        <v>56</v>
      </c>
      <c r="I87" s="14"/>
      <c r="J87" s="14"/>
    </row>
    <row r="88" spans="1:10" ht="27.75">
      <c r="A88" s="117"/>
      <c r="B88" s="64" t="s">
        <v>647</v>
      </c>
      <c r="C88" s="62">
        <v>53</v>
      </c>
      <c r="D88" s="62">
        <v>196</v>
      </c>
      <c r="E88" s="63">
        <f t="shared" si="2"/>
        <v>249</v>
      </c>
      <c r="F88" s="62">
        <v>38</v>
      </c>
      <c r="G88" s="62">
        <v>123</v>
      </c>
      <c r="H88" s="63">
        <f t="shared" si="3"/>
        <v>161</v>
      </c>
      <c r="I88" s="14"/>
      <c r="J88" s="14"/>
    </row>
    <row r="89" spans="1:10" ht="27.75">
      <c r="A89" s="117"/>
      <c r="B89" s="64" t="s">
        <v>648</v>
      </c>
      <c r="C89" s="62">
        <v>39</v>
      </c>
      <c r="D89" s="62">
        <v>19</v>
      </c>
      <c r="E89" s="63">
        <f t="shared" si="2"/>
        <v>58</v>
      </c>
      <c r="F89" s="62">
        <v>14</v>
      </c>
      <c r="G89" s="62">
        <v>12</v>
      </c>
      <c r="H89" s="63">
        <f t="shared" si="3"/>
        <v>26</v>
      </c>
      <c r="I89" s="14"/>
      <c r="J89" s="14"/>
    </row>
    <row r="90" spans="1:10" ht="27.75">
      <c r="A90" s="117"/>
      <c r="B90" s="64" t="s">
        <v>649</v>
      </c>
      <c r="C90" s="62">
        <v>20</v>
      </c>
      <c r="D90" s="62">
        <v>13</v>
      </c>
      <c r="E90" s="63">
        <f t="shared" si="2"/>
        <v>33</v>
      </c>
      <c r="F90" s="62">
        <v>20</v>
      </c>
      <c r="G90" s="62">
        <v>13</v>
      </c>
      <c r="H90" s="63">
        <f t="shared" si="3"/>
        <v>33</v>
      </c>
      <c r="I90" s="15"/>
      <c r="J90" s="15"/>
    </row>
    <row r="91" spans="1:10" ht="27.75">
      <c r="A91" s="117"/>
      <c r="B91" s="64" t="s">
        <v>650</v>
      </c>
      <c r="C91" s="62">
        <v>25</v>
      </c>
      <c r="D91" s="62">
        <v>2</v>
      </c>
      <c r="E91" s="63">
        <f t="shared" si="2"/>
        <v>27</v>
      </c>
      <c r="F91" s="62">
        <v>16</v>
      </c>
      <c r="G91" s="62">
        <v>3</v>
      </c>
      <c r="H91" s="63">
        <f t="shared" si="3"/>
        <v>19</v>
      </c>
      <c r="I91" s="14"/>
      <c r="J91" s="14"/>
    </row>
    <row r="92" spans="1:10" ht="27.75">
      <c r="A92" s="117"/>
      <c r="B92" s="64" t="s">
        <v>651</v>
      </c>
      <c r="C92" s="62">
        <v>5</v>
      </c>
      <c r="D92" s="62">
        <v>6</v>
      </c>
      <c r="E92" s="63">
        <f t="shared" si="2"/>
        <v>11</v>
      </c>
      <c r="F92" s="62">
        <v>5</v>
      </c>
      <c r="G92" s="62">
        <v>6</v>
      </c>
      <c r="H92" s="63">
        <f t="shared" si="3"/>
        <v>11</v>
      </c>
      <c r="I92" s="14"/>
      <c r="J92" s="14"/>
    </row>
    <row r="93" spans="1:10" ht="27.75">
      <c r="A93" s="117"/>
      <c r="B93" s="64" t="s">
        <v>652</v>
      </c>
      <c r="C93" s="62">
        <v>42</v>
      </c>
      <c r="D93" s="62">
        <v>19</v>
      </c>
      <c r="E93" s="63">
        <f t="shared" si="2"/>
        <v>61</v>
      </c>
      <c r="F93" s="62">
        <v>38</v>
      </c>
      <c r="G93" s="62">
        <v>19</v>
      </c>
      <c r="H93" s="63">
        <f t="shared" si="3"/>
        <v>57</v>
      </c>
      <c r="I93" s="14"/>
      <c r="J93" s="14"/>
    </row>
    <row r="94" spans="1:10" ht="27.75">
      <c r="A94" s="117"/>
      <c r="B94" s="64" t="s">
        <v>653</v>
      </c>
      <c r="C94" s="62">
        <v>26</v>
      </c>
      <c r="D94" s="62">
        <v>21</v>
      </c>
      <c r="E94" s="63">
        <f t="shared" si="2"/>
        <v>47</v>
      </c>
      <c r="F94" s="62">
        <v>36</v>
      </c>
      <c r="G94" s="62">
        <v>39</v>
      </c>
      <c r="H94" s="63">
        <f t="shared" si="3"/>
        <v>75</v>
      </c>
      <c r="I94" s="14"/>
      <c r="J94" s="14"/>
    </row>
    <row r="95" spans="1:10" ht="27.75">
      <c r="A95" s="117"/>
      <c r="B95" s="64" t="s">
        <v>654</v>
      </c>
      <c r="C95" s="62">
        <v>64</v>
      </c>
      <c r="D95" s="62">
        <v>39</v>
      </c>
      <c r="E95" s="63">
        <f t="shared" si="2"/>
        <v>103</v>
      </c>
      <c r="F95" s="62">
        <v>56</v>
      </c>
      <c r="G95" s="62">
        <v>36</v>
      </c>
      <c r="H95" s="63">
        <f t="shared" si="3"/>
        <v>92</v>
      </c>
      <c r="I95" s="14"/>
      <c r="J95" s="14"/>
    </row>
    <row r="96" spans="1:10" ht="27.75">
      <c r="A96" s="117"/>
      <c r="B96" s="64" t="s">
        <v>655</v>
      </c>
      <c r="C96" s="62">
        <v>21</v>
      </c>
      <c r="D96" s="62">
        <v>18</v>
      </c>
      <c r="E96" s="63">
        <f t="shared" si="2"/>
        <v>39</v>
      </c>
      <c r="F96" s="62">
        <v>26</v>
      </c>
      <c r="G96" s="62">
        <v>22</v>
      </c>
      <c r="H96" s="63">
        <f t="shared" si="3"/>
        <v>48</v>
      </c>
      <c r="I96" s="14"/>
      <c r="J96" s="14"/>
    </row>
    <row r="97" spans="1:10" ht="27.75">
      <c r="A97" s="117"/>
      <c r="B97" s="64" t="s">
        <v>656</v>
      </c>
      <c r="C97" s="62">
        <v>31</v>
      </c>
      <c r="D97" s="62">
        <v>65</v>
      </c>
      <c r="E97" s="63">
        <f t="shared" si="2"/>
        <v>96</v>
      </c>
      <c r="F97" s="62">
        <v>12</v>
      </c>
      <c r="G97" s="62">
        <v>32</v>
      </c>
      <c r="H97" s="63">
        <f t="shared" si="3"/>
        <v>44</v>
      </c>
      <c r="I97" s="14"/>
      <c r="J97" s="14"/>
    </row>
    <row r="98" spans="1:10" ht="27.75">
      <c r="A98" s="117"/>
      <c r="B98" s="64" t="s">
        <v>657</v>
      </c>
      <c r="C98" s="62">
        <v>43</v>
      </c>
      <c r="D98" s="62">
        <v>43</v>
      </c>
      <c r="E98" s="63">
        <f t="shared" si="2"/>
        <v>86</v>
      </c>
      <c r="F98" s="62">
        <v>14</v>
      </c>
      <c r="G98" s="62">
        <v>29</v>
      </c>
      <c r="H98" s="63">
        <f t="shared" si="3"/>
        <v>43</v>
      </c>
      <c r="I98" s="14"/>
      <c r="J98" s="14"/>
    </row>
    <row r="99" spans="1:10" ht="27.75">
      <c r="A99" s="117"/>
      <c r="B99" s="64" t="s">
        <v>658</v>
      </c>
      <c r="C99" s="62">
        <v>26</v>
      </c>
      <c r="D99" s="62">
        <v>26</v>
      </c>
      <c r="E99" s="63">
        <f t="shared" si="2"/>
        <v>52</v>
      </c>
      <c r="F99" s="62">
        <v>18</v>
      </c>
      <c r="G99" s="62">
        <v>15</v>
      </c>
      <c r="H99" s="63">
        <f t="shared" si="3"/>
        <v>33</v>
      </c>
      <c r="I99" s="14"/>
      <c r="J99" s="14"/>
    </row>
    <row r="100" spans="1:10" ht="27.75">
      <c r="A100" s="117"/>
      <c r="B100" s="64" t="s">
        <v>659</v>
      </c>
      <c r="C100" s="62">
        <v>11</v>
      </c>
      <c r="D100" s="62">
        <v>3</v>
      </c>
      <c r="E100" s="63">
        <f t="shared" si="2"/>
        <v>14</v>
      </c>
      <c r="F100" s="62">
        <v>11</v>
      </c>
      <c r="G100" s="62">
        <v>3</v>
      </c>
      <c r="H100" s="63">
        <f t="shared" si="3"/>
        <v>14</v>
      </c>
      <c r="I100" s="14"/>
      <c r="J100" s="14"/>
    </row>
    <row r="101" spans="1:10" ht="27.75">
      <c r="A101" s="117"/>
      <c r="B101" s="64" t="s">
        <v>660</v>
      </c>
      <c r="C101" s="62">
        <v>6</v>
      </c>
      <c r="D101" s="62">
        <v>9</v>
      </c>
      <c r="E101" s="63">
        <f t="shared" si="2"/>
        <v>15</v>
      </c>
      <c r="F101" s="62">
        <v>6</v>
      </c>
      <c r="G101" s="62">
        <v>9</v>
      </c>
      <c r="H101" s="63">
        <f t="shared" si="3"/>
        <v>15</v>
      </c>
      <c r="I101" s="14"/>
      <c r="J101" s="14"/>
    </row>
    <row r="102" spans="1:10" ht="27.75">
      <c r="A102" s="117"/>
      <c r="B102" s="64" t="s">
        <v>661</v>
      </c>
      <c r="C102" s="62">
        <v>3</v>
      </c>
      <c r="D102" s="62">
        <v>15</v>
      </c>
      <c r="E102" s="63">
        <f t="shared" si="2"/>
        <v>18</v>
      </c>
      <c r="F102" s="62">
        <v>3</v>
      </c>
      <c r="G102" s="62">
        <v>15</v>
      </c>
      <c r="H102" s="63">
        <f t="shared" si="3"/>
        <v>18</v>
      </c>
      <c r="I102" s="14"/>
      <c r="J102" s="14"/>
    </row>
    <row r="103" spans="1:10" ht="27.75">
      <c r="A103" s="117"/>
      <c r="B103" s="64" t="s">
        <v>662</v>
      </c>
      <c r="C103" s="62">
        <v>10</v>
      </c>
      <c r="D103" s="62">
        <v>27</v>
      </c>
      <c r="E103" s="63">
        <f t="shared" si="2"/>
        <v>37</v>
      </c>
      <c r="F103" s="62">
        <v>9</v>
      </c>
      <c r="G103" s="62">
        <v>27</v>
      </c>
      <c r="H103" s="63">
        <f t="shared" si="3"/>
        <v>36</v>
      </c>
      <c r="I103" s="14"/>
      <c r="J103" s="14"/>
    </row>
    <row r="104" spans="1:10" ht="27.75">
      <c r="A104" s="117"/>
      <c r="B104" s="64" t="s">
        <v>663</v>
      </c>
      <c r="C104" s="62">
        <v>1</v>
      </c>
      <c r="D104" s="62">
        <v>11</v>
      </c>
      <c r="E104" s="63">
        <f t="shared" si="2"/>
        <v>12</v>
      </c>
      <c r="F104" s="62">
        <v>1</v>
      </c>
      <c r="G104" s="62">
        <v>10</v>
      </c>
      <c r="H104" s="63">
        <f t="shared" si="3"/>
        <v>11</v>
      </c>
      <c r="I104" s="14"/>
      <c r="J104" s="14"/>
    </row>
    <row r="105" spans="1:10" ht="27.75">
      <c r="A105" s="117"/>
      <c r="B105" s="64" t="s">
        <v>664</v>
      </c>
      <c r="C105" s="62">
        <v>14</v>
      </c>
      <c r="D105" s="62">
        <v>8</v>
      </c>
      <c r="E105" s="63">
        <f t="shared" si="2"/>
        <v>22</v>
      </c>
      <c r="F105" s="62">
        <v>7</v>
      </c>
      <c r="G105" s="62">
        <v>39</v>
      </c>
      <c r="H105" s="63">
        <f t="shared" si="3"/>
        <v>46</v>
      </c>
      <c r="I105" s="14"/>
      <c r="J105" s="14"/>
    </row>
    <row r="106" spans="1:10" ht="27.75">
      <c r="A106" s="117"/>
      <c r="B106" s="64" t="s">
        <v>665</v>
      </c>
      <c r="C106" s="62">
        <v>4</v>
      </c>
      <c r="D106" s="62">
        <v>3</v>
      </c>
      <c r="E106" s="63">
        <f t="shared" si="2"/>
        <v>7</v>
      </c>
      <c r="F106" s="62">
        <v>4</v>
      </c>
      <c r="G106" s="62">
        <v>3</v>
      </c>
      <c r="H106" s="63">
        <f t="shared" si="3"/>
        <v>7</v>
      </c>
      <c r="I106" s="14"/>
      <c r="J106" s="14"/>
    </row>
    <row r="107" spans="1:10" ht="27.75">
      <c r="A107" s="117"/>
      <c r="B107" s="64" t="s">
        <v>666</v>
      </c>
      <c r="C107" s="62">
        <v>0</v>
      </c>
      <c r="D107" s="62">
        <v>0</v>
      </c>
      <c r="E107" s="63">
        <f t="shared" si="2"/>
        <v>0</v>
      </c>
      <c r="F107" s="62">
        <v>0</v>
      </c>
      <c r="G107" s="62">
        <v>6</v>
      </c>
      <c r="H107" s="63">
        <f t="shared" si="3"/>
        <v>6</v>
      </c>
      <c r="I107" s="14"/>
      <c r="J107" s="14"/>
    </row>
    <row r="108" spans="1:10" ht="27.75">
      <c r="A108" s="117"/>
      <c r="B108" s="64" t="s">
        <v>667</v>
      </c>
      <c r="C108" s="62">
        <v>0</v>
      </c>
      <c r="D108" s="62">
        <v>0</v>
      </c>
      <c r="E108" s="63">
        <f t="shared" si="2"/>
        <v>0</v>
      </c>
      <c r="F108" s="62">
        <v>2</v>
      </c>
      <c r="G108" s="62">
        <v>2</v>
      </c>
      <c r="H108" s="63">
        <f t="shared" si="3"/>
        <v>4</v>
      </c>
      <c r="I108" s="14"/>
      <c r="J108" s="14"/>
    </row>
    <row r="109" spans="1:10" ht="27.75">
      <c r="A109" s="117"/>
      <c r="B109" s="64" t="s">
        <v>668</v>
      </c>
      <c r="C109" s="62">
        <v>0</v>
      </c>
      <c r="D109" s="62">
        <v>0</v>
      </c>
      <c r="E109" s="63">
        <f t="shared" si="2"/>
        <v>0</v>
      </c>
      <c r="F109" s="62">
        <v>1</v>
      </c>
      <c r="G109" s="62">
        <v>0</v>
      </c>
      <c r="H109" s="63">
        <f t="shared" si="3"/>
        <v>1</v>
      </c>
      <c r="I109" s="14"/>
      <c r="J109" s="14"/>
    </row>
    <row r="110" spans="1:10" ht="27.75">
      <c r="A110" s="117"/>
      <c r="B110" s="64" t="s">
        <v>669</v>
      </c>
      <c r="C110" s="62">
        <v>5</v>
      </c>
      <c r="D110" s="62">
        <v>1</v>
      </c>
      <c r="E110" s="63">
        <f t="shared" si="2"/>
        <v>6</v>
      </c>
      <c r="F110" s="62">
        <v>3</v>
      </c>
      <c r="G110" s="62">
        <v>1</v>
      </c>
      <c r="H110" s="63">
        <f t="shared" si="3"/>
        <v>4</v>
      </c>
      <c r="I110" s="14"/>
      <c r="J110" s="14"/>
    </row>
    <row r="111" spans="1:10" ht="27.75">
      <c r="A111" s="117"/>
      <c r="B111" s="64" t="s">
        <v>670</v>
      </c>
      <c r="C111" s="62">
        <v>10</v>
      </c>
      <c r="D111" s="62">
        <v>8</v>
      </c>
      <c r="E111" s="63">
        <f t="shared" si="2"/>
        <v>18</v>
      </c>
      <c r="F111" s="62">
        <v>7</v>
      </c>
      <c r="G111" s="62">
        <v>9</v>
      </c>
      <c r="H111" s="63">
        <f t="shared" si="3"/>
        <v>16</v>
      </c>
      <c r="I111" s="14"/>
      <c r="J111" s="14"/>
    </row>
    <row r="112" spans="1:10" ht="27.75">
      <c r="A112" s="117"/>
      <c r="B112" s="64" t="s">
        <v>671</v>
      </c>
      <c r="C112" s="62">
        <v>10</v>
      </c>
      <c r="D112" s="62">
        <v>10</v>
      </c>
      <c r="E112" s="63">
        <f t="shared" si="2"/>
        <v>20</v>
      </c>
      <c r="F112" s="62">
        <v>10</v>
      </c>
      <c r="G112" s="62">
        <v>10</v>
      </c>
      <c r="H112" s="63">
        <f t="shared" si="3"/>
        <v>20</v>
      </c>
      <c r="I112" s="14"/>
      <c r="J112" s="14"/>
    </row>
    <row r="113" spans="1:10" ht="27.75">
      <c r="A113" s="117"/>
      <c r="B113" s="64" t="s">
        <v>672</v>
      </c>
      <c r="C113" s="62">
        <v>5</v>
      </c>
      <c r="D113" s="62">
        <v>3</v>
      </c>
      <c r="E113" s="63">
        <f t="shared" si="2"/>
        <v>8</v>
      </c>
      <c r="F113" s="62">
        <v>7</v>
      </c>
      <c r="G113" s="62">
        <v>8</v>
      </c>
      <c r="H113" s="63">
        <f t="shared" si="3"/>
        <v>15</v>
      </c>
      <c r="I113" s="14"/>
      <c r="J113" s="14"/>
    </row>
    <row r="114" spans="1:10" ht="27.75">
      <c r="A114" s="117"/>
      <c r="B114" s="64" t="s">
        <v>673</v>
      </c>
      <c r="C114" s="62">
        <v>8</v>
      </c>
      <c r="D114" s="62">
        <v>8</v>
      </c>
      <c r="E114" s="63">
        <f t="shared" si="2"/>
        <v>16</v>
      </c>
      <c r="F114" s="62">
        <v>7</v>
      </c>
      <c r="G114" s="62">
        <v>7</v>
      </c>
      <c r="H114" s="63">
        <f t="shared" si="3"/>
        <v>14</v>
      </c>
      <c r="I114" s="14"/>
      <c r="J114" s="14"/>
    </row>
    <row r="115" spans="1:10" ht="27.75">
      <c r="A115" s="117"/>
      <c r="B115" s="64" t="s">
        <v>674</v>
      </c>
      <c r="C115" s="62">
        <v>0</v>
      </c>
      <c r="D115" s="62">
        <v>0</v>
      </c>
      <c r="E115" s="63">
        <f t="shared" si="2"/>
        <v>0</v>
      </c>
      <c r="F115" s="62">
        <v>0</v>
      </c>
      <c r="G115" s="62">
        <v>1</v>
      </c>
      <c r="H115" s="63">
        <f t="shared" si="3"/>
        <v>1</v>
      </c>
      <c r="I115" s="14"/>
      <c r="J115" s="14"/>
    </row>
    <row r="116" spans="1:10" ht="27.75">
      <c r="A116" s="117"/>
      <c r="B116" s="64" t="s">
        <v>675</v>
      </c>
      <c r="C116" s="62">
        <v>4</v>
      </c>
      <c r="D116" s="62">
        <v>7</v>
      </c>
      <c r="E116" s="63">
        <f t="shared" si="2"/>
        <v>11</v>
      </c>
      <c r="F116" s="62">
        <v>11</v>
      </c>
      <c r="G116" s="62">
        <v>5</v>
      </c>
      <c r="H116" s="63">
        <f t="shared" si="3"/>
        <v>16</v>
      </c>
      <c r="I116" s="14"/>
      <c r="J116" s="14"/>
    </row>
    <row r="117" spans="1:10" ht="27.75">
      <c r="A117" s="117"/>
      <c r="B117" s="64" t="s">
        <v>676</v>
      </c>
      <c r="C117" s="62">
        <v>6</v>
      </c>
      <c r="D117" s="62">
        <v>0</v>
      </c>
      <c r="E117" s="63">
        <f t="shared" si="2"/>
        <v>6</v>
      </c>
      <c r="F117" s="62">
        <v>6</v>
      </c>
      <c r="G117" s="62">
        <v>4</v>
      </c>
      <c r="H117" s="63">
        <f t="shared" si="3"/>
        <v>10</v>
      </c>
      <c r="I117" s="14"/>
      <c r="J117" s="14"/>
    </row>
    <row r="118" spans="1:10" ht="27.75">
      <c r="A118" s="117"/>
      <c r="B118" s="64" t="s">
        <v>677</v>
      </c>
      <c r="C118" s="62">
        <v>2</v>
      </c>
      <c r="D118" s="62">
        <v>0</v>
      </c>
      <c r="E118" s="63">
        <f t="shared" si="2"/>
        <v>2</v>
      </c>
      <c r="F118" s="62">
        <v>1</v>
      </c>
      <c r="G118" s="62">
        <v>0</v>
      </c>
      <c r="H118" s="63">
        <f t="shared" si="3"/>
        <v>1</v>
      </c>
      <c r="I118" s="14"/>
      <c r="J118" s="14"/>
    </row>
    <row r="119" spans="1:10" ht="27.75">
      <c r="A119" s="117"/>
      <c r="B119" s="64" t="s">
        <v>678</v>
      </c>
      <c r="C119" s="62">
        <v>4</v>
      </c>
      <c r="D119" s="62">
        <v>1</v>
      </c>
      <c r="E119" s="63">
        <f t="shared" si="2"/>
        <v>5</v>
      </c>
      <c r="F119" s="62">
        <v>4</v>
      </c>
      <c r="G119" s="62">
        <v>1</v>
      </c>
      <c r="H119" s="63">
        <f t="shared" si="3"/>
        <v>5</v>
      </c>
      <c r="I119" s="14"/>
      <c r="J119" s="14"/>
    </row>
    <row r="120" spans="1:10" ht="27.75">
      <c r="A120" s="117"/>
      <c r="B120" s="64" t="s">
        <v>679</v>
      </c>
      <c r="C120" s="62">
        <v>0</v>
      </c>
      <c r="D120" s="62">
        <v>0</v>
      </c>
      <c r="E120" s="63">
        <f t="shared" si="2"/>
        <v>0</v>
      </c>
      <c r="F120" s="62">
        <v>0</v>
      </c>
      <c r="G120" s="62">
        <v>1</v>
      </c>
      <c r="H120" s="63">
        <f t="shared" si="3"/>
        <v>1</v>
      </c>
      <c r="I120" s="14"/>
      <c r="J120" s="14"/>
    </row>
    <row r="121" spans="1:10" ht="27.75">
      <c r="A121" s="117"/>
      <c r="B121" s="64" t="s">
        <v>680</v>
      </c>
      <c r="C121" s="62">
        <v>3</v>
      </c>
      <c r="D121" s="62">
        <v>0</v>
      </c>
      <c r="E121" s="63">
        <f t="shared" si="2"/>
        <v>3</v>
      </c>
      <c r="F121" s="62">
        <v>1</v>
      </c>
      <c r="G121" s="62">
        <v>0</v>
      </c>
      <c r="H121" s="63">
        <f t="shared" si="3"/>
        <v>1</v>
      </c>
      <c r="I121" s="14"/>
      <c r="J121" s="14"/>
    </row>
    <row r="122" spans="1:10" ht="27.75">
      <c r="A122" s="117"/>
      <c r="B122" s="64" t="s">
        <v>681</v>
      </c>
      <c r="C122" s="62">
        <v>0</v>
      </c>
      <c r="D122" s="62">
        <v>0</v>
      </c>
      <c r="E122" s="63">
        <f t="shared" si="2"/>
        <v>0</v>
      </c>
      <c r="F122" s="62">
        <v>2</v>
      </c>
      <c r="G122" s="62">
        <v>0</v>
      </c>
      <c r="H122" s="63">
        <f t="shared" si="3"/>
        <v>2</v>
      </c>
      <c r="I122" s="14"/>
      <c r="J122" s="14"/>
    </row>
    <row r="123" spans="1:10" ht="27.75">
      <c r="A123" s="117"/>
      <c r="B123" s="64" t="s">
        <v>682</v>
      </c>
      <c r="C123" s="62">
        <v>0</v>
      </c>
      <c r="D123" s="62">
        <v>0</v>
      </c>
      <c r="E123" s="63">
        <f t="shared" si="2"/>
        <v>0</v>
      </c>
      <c r="F123" s="62">
        <v>1</v>
      </c>
      <c r="G123" s="62">
        <v>0</v>
      </c>
      <c r="H123" s="63">
        <f t="shared" si="3"/>
        <v>1</v>
      </c>
      <c r="I123" s="14"/>
      <c r="J123" s="14"/>
    </row>
    <row r="124" spans="1:10" ht="27.75">
      <c r="A124" s="117"/>
      <c r="B124" s="64" t="s">
        <v>683</v>
      </c>
      <c r="C124" s="62">
        <v>8</v>
      </c>
      <c r="D124" s="62">
        <v>2</v>
      </c>
      <c r="E124" s="63">
        <f t="shared" si="2"/>
        <v>10</v>
      </c>
      <c r="F124" s="62">
        <v>8</v>
      </c>
      <c r="G124" s="62">
        <v>2</v>
      </c>
      <c r="H124" s="63">
        <f t="shared" si="3"/>
        <v>10</v>
      </c>
      <c r="I124" s="14"/>
      <c r="J124" s="14"/>
    </row>
    <row r="125" spans="1:10" ht="27.75">
      <c r="A125" s="117"/>
      <c r="B125" s="64" t="s">
        <v>684</v>
      </c>
      <c r="C125" s="62">
        <v>63</v>
      </c>
      <c r="D125" s="62">
        <v>204</v>
      </c>
      <c r="E125" s="63">
        <f t="shared" si="2"/>
        <v>267</v>
      </c>
      <c r="F125" s="62">
        <v>30</v>
      </c>
      <c r="G125" s="62">
        <v>85</v>
      </c>
      <c r="H125" s="63">
        <f t="shared" si="3"/>
        <v>115</v>
      </c>
      <c r="I125" s="14"/>
      <c r="J125" s="14"/>
    </row>
    <row r="126" spans="1:10" ht="27.75">
      <c r="A126" s="117"/>
      <c r="B126" s="64" t="s">
        <v>685</v>
      </c>
      <c r="C126" s="62">
        <v>0</v>
      </c>
      <c r="D126" s="62">
        <v>0</v>
      </c>
      <c r="E126" s="63">
        <f t="shared" si="2"/>
        <v>0</v>
      </c>
      <c r="F126" s="62">
        <v>25</v>
      </c>
      <c r="G126" s="62">
        <v>84</v>
      </c>
      <c r="H126" s="63">
        <f t="shared" si="3"/>
        <v>109</v>
      </c>
      <c r="I126" s="14"/>
      <c r="J126" s="14"/>
    </row>
    <row r="127" spans="1:10" ht="27.75">
      <c r="A127" s="117"/>
      <c r="B127" s="64" t="s">
        <v>686</v>
      </c>
      <c r="C127" s="62">
        <v>6</v>
      </c>
      <c r="D127" s="62">
        <v>14</v>
      </c>
      <c r="E127" s="63">
        <f t="shared" si="2"/>
        <v>20</v>
      </c>
      <c r="F127" s="62">
        <v>0</v>
      </c>
      <c r="G127" s="62">
        <v>0</v>
      </c>
      <c r="H127" s="63">
        <f t="shared" si="3"/>
        <v>0</v>
      </c>
      <c r="I127" s="14"/>
      <c r="J127" s="14"/>
    </row>
    <row r="128" spans="1:10" ht="27.75">
      <c r="A128" s="117"/>
      <c r="B128" s="64" t="s">
        <v>687</v>
      </c>
      <c r="C128" s="62">
        <v>8</v>
      </c>
      <c r="D128" s="62">
        <v>2</v>
      </c>
      <c r="E128" s="63">
        <f t="shared" si="2"/>
        <v>10</v>
      </c>
      <c r="F128" s="62">
        <v>10</v>
      </c>
      <c r="G128" s="62">
        <v>2</v>
      </c>
      <c r="H128" s="63">
        <f t="shared" si="3"/>
        <v>12</v>
      </c>
      <c r="I128" s="14"/>
      <c r="J128" s="14"/>
    </row>
    <row r="129" spans="1:10" ht="27.75">
      <c r="A129" s="117"/>
      <c r="B129" s="64" t="s">
        <v>688</v>
      </c>
      <c r="C129" s="62">
        <v>0</v>
      </c>
      <c r="D129" s="62">
        <v>0</v>
      </c>
      <c r="E129" s="63">
        <f t="shared" si="2"/>
        <v>0</v>
      </c>
      <c r="F129" s="62">
        <v>9</v>
      </c>
      <c r="G129" s="62">
        <v>38</v>
      </c>
      <c r="H129" s="63">
        <f t="shared" si="3"/>
        <v>47</v>
      </c>
      <c r="I129" s="14"/>
      <c r="J129" s="14"/>
    </row>
    <row r="130" spans="1:10" ht="27.75">
      <c r="A130" s="117"/>
      <c r="B130" s="64" t="s">
        <v>689</v>
      </c>
      <c r="C130" s="62">
        <v>0</v>
      </c>
      <c r="D130" s="62">
        <v>0</v>
      </c>
      <c r="E130" s="63">
        <f t="shared" si="2"/>
        <v>0</v>
      </c>
      <c r="F130" s="62">
        <v>2</v>
      </c>
      <c r="G130" s="62">
        <v>0</v>
      </c>
      <c r="H130" s="63">
        <f t="shared" si="3"/>
        <v>2</v>
      </c>
      <c r="I130" s="14"/>
      <c r="J130" s="14"/>
    </row>
    <row r="131" spans="1:10" ht="27.75">
      <c r="A131" s="117"/>
      <c r="B131" s="64" t="s">
        <v>690</v>
      </c>
      <c r="C131" s="62">
        <v>14</v>
      </c>
      <c r="D131" s="62">
        <v>104</v>
      </c>
      <c r="E131" s="63">
        <f t="shared" si="2"/>
        <v>118</v>
      </c>
      <c r="F131" s="62">
        <v>7</v>
      </c>
      <c r="G131" s="62">
        <v>49</v>
      </c>
      <c r="H131" s="63">
        <f t="shared" si="3"/>
        <v>56</v>
      </c>
      <c r="I131" s="14"/>
      <c r="J131" s="14"/>
    </row>
    <row r="132" spans="1:10" ht="27.75">
      <c r="A132" s="117"/>
      <c r="B132" s="64" t="s">
        <v>691</v>
      </c>
      <c r="C132" s="62">
        <v>0</v>
      </c>
      <c r="D132" s="62">
        <v>0</v>
      </c>
      <c r="E132" s="63">
        <f t="shared" si="2"/>
        <v>0</v>
      </c>
      <c r="F132" s="62">
        <v>10</v>
      </c>
      <c r="G132" s="62">
        <v>1</v>
      </c>
      <c r="H132" s="63">
        <f t="shared" si="3"/>
        <v>11</v>
      </c>
      <c r="I132" s="14"/>
      <c r="J132" s="14"/>
    </row>
    <row r="133" spans="1:10" ht="27.75">
      <c r="A133" s="117"/>
      <c r="B133" s="64" t="s">
        <v>692</v>
      </c>
      <c r="C133" s="62">
        <v>102</v>
      </c>
      <c r="D133" s="62">
        <v>0</v>
      </c>
      <c r="E133" s="63">
        <f t="shared" ref="E133:E196" si="4">C133+D133</f>
        <v>102</v>
      </c>
      <c r="F133" s="62">
        <v>47</v>
      </c>
      <c r="G133" s="62">
        <v>0</v>
      </c>
      <c r="H133" s="63">
        <f t="shared" ref="H133:H196" si="5">F133+G133</f>
        <v>47</v>
      </c>
      <c r="I133" s="14"/>
      <c r="J133" s="14"/>
    </row>
    <row r="134" spans="1:10" ht="27.75">
      <c r="A134" s="117"/>
      <c r="B134" s="64" t="s">
        <v>693</v>
      </c>
      <c r="C134" s="62">
        <v>0</v>
      </c>
      <c r="D134" s="62">
        <v>65</v>
      </c>
      <c r="E134" s="63">
        <f t="shared" si="4"/>
        <v>65</v>
      </c>
      <c r="F134" s="62">
        <v>0</v>
      </c>
      <c r="G134" s="62">
        <v>26</v>
      </c>
      <c r="H134" s="63">
        <f t="shared" si="5"/>
        <v>26</v>
      </c>
      <c r="I134" s="14"/>
      <c r="J134" s="14"/>
    </row>
    <row r="135" spans="1:10" ht="27.75">
      <c r="A135" s="117"/>
      <c r="B135" s="64" t="s">
        <v>694</v>
      </c>
      <c r="C135" s="62">
        <v>187</v>
      </c>
      <c r="D135" s="62">
        <v>0</v>
      </c>
      <c r="E135" s="63">
        <f t="shared" si="4"/>
        <v>187</v>
      </c>
      <c r="F135" s="62">
        <v>81</v>
      </c>
      <c r="G135" s="62">
        <v>0</v>
      </c>
      <c r="H135" s="63">
        <f t="shared" si="5"/>
        <v>81</v>
      </c>
      <c r="I135" s="14"/>
      <c r="J135" s="14"/>
    </row>
    <row r="136" spans="1:10" ht="27.75">
      <c r="A136" s="117"/>
      <c r="B136" s="64" t="s">
        <v>695</v>
      </c>
      <c r="C136" s="62">
        <v>0</v>
      </c>
      <c r="D136" s="62">
        <v>98</v>
      </c>
      <c r="E136" s="63">
        <f t="shared" si="4"/>
        <v>98</v>
      </c>
      <c r="F136" s="62">
        <v>0</v>
      </c>
      <c r="G136" s="62">
        <v>30</v>
      </c>
      <c r="H136" s="63">
        <f t="shared" si="5"/>
        <v>30</v>
      </c>
      <c r="I136" s="14"/>
      <c r="J136" s="14"/>
    </row>
    <row r="137" spans="1:10" ht="27.75">
      <c r="A137" s="117"/>
      <c r="B137" s="64" t="s">
        <v>696</v>
      </c>
      <c r="C137" s="62">
        <v>53</v>
      </c>
      <c r="D137" s="62">
        <v>33</v>
      </c>
      <c r="E137" s="63">
        <f t="shared" si="4"/>
        <v>86</v>
      </c>
      <c r="F137" s="62">
        <v>37</v>
      </c>
      <c r="G137" s="62">
        <v>0</v>
      </c>
      <c r="H137" s="63">
        <f t="shared" si="5"/>
        <v>37</v>
      </c>
      <c r="I137" s="14"/>
      <c r="J137" s="14"/>
    </row>
    <row r="138" spans="1:10" ht="27.75">
      <c r="A138" s="117"/>
      <c r="B138" s="64" t="s">
        <v>697</v>
      </c>
      <c r="C138" s="62">
        <v>74</v>
      </c>
      <c r="D138" s="62">
        <v>33</v>
      </c>
      <c r="E138" s="63">
        <f t="shared" si="4"/>
        <v>107</v>
      </c>
      <c r="F138" s="62">
        <v>26</v>
      </c>
      <c r="G138" s="62">
        <v>0</v>
      </c>
      <c r="H138" s="63">
        <f t="shared" si="5"/>
        <v>26</v>
      </c>
      <c r="I138" s="14"/>
      <c r="J138" s="14"/>
    </row>
    <row r="139" spans="1:10" ht="27.75">
      <c r="A139" s="117"/>
      <c r="B139" s="64" t="s">
        <v>698</v>
      </c>
      <c r="C139" s="62">
        <v>72</v>
      </c>
      <c r="D139" s="62">
        <v>28</v>
      </c>
      <c r="E139" s="63">
        <f t="shared" si="4"/>
        <v>100</v>
      </c>
      <c r="F139" s="62">
        <v>29</v>
      </c>
      <c r="G139" s="62">
        <v>0</v>
      </c>
      <c r="H139" s="63">
        <f t="shared" si="5"/>
        <v>29</v>
      </c>
      <c r="I139" s="14"/>
      <c r="J139" s="14"/>
    </row>
    <row r="140" spans="1:10" ht="27.75">
      <c r="A140" s="117"/>
      <c r="B140" s="70" t="s">
        <v>699</v>
      </c>
      <c r="C140" s="67">
        <f>SUM(C4:C139)</f>
        <v>15711</v>
      </c>
      <c r="D140" s="67">
        <f t="shared" ref="D140:G140" si="6">SUM(D4:D139)</f>
        <v>15714</v>
      </c>
      <c r="E140" s="63">
        <f t="shared" si="4"/>
        <v>31425</v>
      </c>
      <c r="F140" s="67">
        <f t="shared" si="6"/>
        <v>5105</v>
      </c>
      <c r="G140" s="67">
        <f t="shared" si="6"/>
        <v>6787</v>
      </c>
      <c r="H140" s="63">
        <f t="shared" si="5"/>
        <v>11892</v>
      </c>
      <c r="I140" s="14"/>
      <c r="J140" s="14"/>
    </row>
    <row r="141" spans="1:10" ht="27.75">
      <c r="A141" s="117" t="s">
        <v>700</v>
      </c>
      <c r="B141" s="64" t="s">
        <v>701</v>
      </c>
      <c r="C141" s="62">
        <v>136</v>
      </c>
      <c r="D141" s="62">
        <v>105</v>
      </c>
      <c r="E141" s="63">
        <f t="shared" si="4"/>
        <v>241</v>
      </c>
      <c r="F141" s="62">
        <v>63</v>
      </c>
      <c r="G141" s="62">
        <v>56</v>
      </c>
      <c r="H141" s="63">
        <f t="shared" si="5"/>
        <v>119</v>
      </c>
      <c r="I141" s="14"/>
      <c r="J141" s="14"/>
    </row>
    <row r="142" spans="1:10" ht="27.75">
      <c r="A142" s="117"/>
      <c r="B142" s="64" t="s">
        <v>702</v>
      </c>
      <c r="C142" s="62">
        <v>124</v>
      </c>
      <c r="D142" s="62">
        <v>145</v>
      </c>
      <c r="E142" s="63">
        <f t="shared" si="4"/>
        <v>269</v>
      </c>
      <c r="F142" s="62">
        <v>55</v>
      </c>
      <c r="G142" s="62">
        <v>66</v>
      </c>
      <c r="H142" s="63">
        <f t="shared" si="5"/>
        <v>121</v>
      </c>
      <c r="I142" s="14"/>
      <c r="J142" s="14"/>
    </row>
    <row r="143" spans="1:10" ht="27.75">
      <c r="A143" s="117"/>
      <c r="B143" s="64" t="s">
        <v>703</v>
      </c>
      <c r="C143" s="62">
        <v>97</v>
      </c>
      <c r="D143" s="62">
        <v>87</v>
      </c>
      <c r="E143" s="63">
        <f t="shared" si="4"/>
        <v>184</v>
      </c>
      <c r="F143" s="62">
        <v>34</v>
      </c>
      <c r="G143" s="62">
        <v>39</v>
      </c>
      <c r="H143" s="63">
        <f t="shared" si="5"/>
        <v>73</v>
      </c>
      <c r="I143" s="14"/>
      <c r="J143" s="14"/>
    </row>
    <row r="144" spans="1:10" ht="27.75">
      <c r="A144" s="117"/>
      <c r="B144" s="64" t="s">
        <v>704</v>
      </c>
      <c r="C144" s="62">
        <v>177</v>
      </c>
      <c r="D144" s="62">
        <v>92</v>
      </c>
      <c r="E144" s="63">
        <f t="shared" si="4"/>
        <v>269</v>
      </c>
      <c r="F144" s="62">
        <v>79</v>
      </c>
      <c r="G144" s="62">
        <v>41</v>
      </c>
      <c r="H144" s="63">
        <f t="shared" si="5"/>
        <v>120</v>
      </c>
      <c r="I144" s="14"/>
      <c r="J144" s="14"/>
    </row>
    <row r="145" spans="1:10" ht="27.75">
      <c r="A145" s="117"/>
      <c r="B145" s="64" t="s">
        <v>705</v>
      </c>
      <c r="C145" s="62">
        <v>115</v>
      </c>
      <c r="D145" s="62">
        <v>114</v>
      </c>
      <c r="E145" s="63">
        <f t="shared" si="4"/>
        <v>229</v>
      </c>
      <c r="F145" s="62">
        <v>41</v>
      </c>
      <c r="G145" s="62">
        <v>55</v>
      </c>
      <c r="H145" s="63">
        <f t="shared" si="5"/>
        <v>96</v>
      </c>
      <c r="I145" s="14"/>
      <c r="J145" s="14"/>
    </row>
    <row r="146" spans="1:10" ht="27.75">
      <c r="A146" s="117"/>
      <c r="B146" s="64" t="s">
        <v>706</v>
      </c>
      <c r="C146" s="62">
        <v>211</v>
      </c>
      <c r="D146" s="62">
        <v>115</v>
      </c>
      <c r="E146" s="63">
        <f t="shared" si="4"/>
        <v>326</v>
      </c>
      <c r="F146" s="62">
        <v>78</v>
      </c>
      <c r="G146" s="62">
        <v>45</v>
      </c>
      <c r="H146" s="63">
        <f t="shared" si="5"/>
        <v>123</v>
      </c>
      <c r="I146" s="14"/>
      <c r="J146" s="14"/>
    </row>
    <row r="147" spans="1:10" ht="27.75">
      <c r="A147" s="117"/>
      <c r="B147" s="64" t="s">
        <v>707</v>
      </c>
      <c r="C147" s="62">
        <v>177</v>
      </c>
      <c r="D147" s="62">
        <v>113</v>
      </c>
      <c r="E147" s="63">
        <f t="shared" si="4"/>
        <v>290</v>
      </c>
      <c r="F147" s="62">
        <v>86</v>
      </c>
      <c r="G147" s="62">
        <v>59</v>
      </c>
      <c r="H147" s="63">
        <f t="shared" si="5"/>
        <v>145</v>
      </c>
      <c r="I147" s="14"/>
      <c r="J147" s="14"/>
    </row>
    <row r="148" spans="1:10" ht="27.75">
      <c r="A148" s="117"/>
      <c r="B148" s="64" t="s">
        <v>708</v>
      </c>
      <c r="C148" s="62">
        <v>131</v>
      </c>
      <c r="D148" s="62">
        <v>105</v>
      </c>
      <c r="E148" s="63">
        <f t="shared" si="4"/>
        <v>236</v>
      </c>
      <c r="F148" s="62">
        <v>60</v>
      </c>
      <c r="G148" s="62">
        <v>39</v>
      </c>
      <c r="H148" s="63">
        <f t="shared" si="5"/>
        <v>99</v>
      </c>
      <c r="I148" s="14"/>
      <c r="J148" s="14"/>
    </row>
    <row r="149" spans="1:10" ht="27.75">
      <c r="A149" s="117"/>
      <c r="B149" s="64" t="s">
        <v>709</v>
      </c>
      <c r="C149" s="62">
        <v>145</v>
      </c>
      <c r="D149" s="62">
        <v>122</v>
      </c>
      <c r="E149" s="63">
        <f t="shared" si="4"/>
        <v>267</v>
      </c>
      <c r="F149" s="62">
        <v>35</v>
      </c>
      <c r="G149" s="62">
        <v>51</v>
      </c>
      <c r="H149" s="63">
        <f t="shared" si="5"/>
        <v>86</v>
      </c>
      <c r="I149" s="14"/>
      <c r="J149" s="14"/>
    </row>
    <row r="150" spans="1:10" ht="27.75">
      <c r="A150" s="117"/>
      <c r="B150" s="70" t="s">
        <v>710</v>
      </c>
      <c r="C150" s="67">
        <f>SUM(C141:C149)</f>
        <v>1313</v>
      </c>
      <c r="D150" s="67">
        <f t="shared" ref="D150:G150" si="7">SUM(D141:D149)</f>
        <v>998</v>
      </c>
      <c r="E150" s="63">
        <f t="shared" si="4"/>
        <v>2311</v>
      </c>
      <c r="F150" s="67">
        <f t="shared" si="7"/>
        <v>531</v>
      </c>
      <c r="G150" s="67">
        <f t="shared" si="7"/>
        <v>451</v>
      </c>
      <c r="H150" s="63">
        <f t="shared" si="5"/>
        <v>982</v>
      </c>
      <c r="I150" s="14"/>
      <c r="J150" s="14"/>
    </row>
    <row r="151" spans="1:10" ht="27.75">
      <c r="A151" s="117" t="s">
        <v>711</v>
      </c>
      <c r="B151" s="64" t="s">
        <v>712</v>
      </c>
      <c r="C151" s="62">
        <v>57</v>
      </c>
      <c r="D151" s="62">
        <v>73</v>
      </c>
      <c r="E151" s="63">
        <f t="shared" si="4"/>
        <v>130</v>
      </c>
      <c r="F151" s="62">
        <v>43</v>
      </c>
      <c r="G151" s="62">
        <v>59</v>
      </c>
      <c r="H151" s="63">
        <f t="shared" si="5"/>
        <v>102</v>
      </c>
      <c r="I151" s="14"/>
      <c r="J151" s="14"/>
    </row>
    <row r="152" spans="1:10" ht="27.75">
      <c r="A152" s="117"/>
      <c r="B152" s="64" t="s">
        <v>713</v>
      </c>
      <c r="C152" s="62">
        <v>269</v>
      </c>
      <c r="D152" s="62">
        <v>153</v>
      </c>
      <c r="E152" s="63">
        <f t="shared" si="4"/>
        <v>422</v>
      </c>
      <c r="F152" s="62">
        <v>109</v>
      </c>
      <c r="G152" s="62">
        <v>82</v>
      </c>
      <c r="H152" s="63">
        <f t="shared" si="5"/>
        <v>191</v>
      </c>
      <c r="I152" s="14"/>
      <c r="J152" s="14"/>
    </row>
    <row r="153" spans="1:10" ht="27.75">
      <c r="A153" s="117"/>
      <c r="B153" s="64" t="s">
        <v>714</v>
      </c>
      <c r="C153" s="62">
        <v>201</v>
      </c>
      <c r="D153" s="62">
        <v>67</v>
      </c>
      <c r="E153" s="63">
        <f t="shared" si="4"/>
        <v>268</v>
      </c>
      <c r="F153" s="62">
        <v>44</v>
      </c>
      <c r="G153" s="62">
        <v>18</v>
      </c>
      <c r="H153" s="63">
        <f t="shared" si="5"/>
        <v>62</v>
      </c>
      <c r="I153" s="14"/>
      <c r="J153" s="14"/>
    </row>
    <row r="154" spans="1:10" ht="27.75">
      <c r="A154" s="117"/>
      <c r="B154" s="64" t="s">
        <v>715</v>
      </c>
      <c r="C154" s="62">
        <v>304</v>
      </c>
      <c r="D154" s="62">
        <v>286</v>
      </c>
      <c r="E154" s="63">
        <f t="shared" si="4"/>
        <v>590</v>
      </c>
      <c r="F154" s="62">
        <v>106</v>
      </c>
      <c r="G154" s="62">
        <v>119</v>
      </c>
      <c r="H154" s="63">
        <f t="shared" si="5"/>
        <v>225</v>
      </c>
      <c r="I154" s="14"/>
      <c r="J154" s="14"/>
    </row>
    <row r="155" spans="1:10" ht="27.75">
      <c r="A155" s="117"/>
      <c r="B155" s="64" t="s">
        <v>716</v>
      </c>
      <c r="C155" s="62">
        <v>110</v>
      </c>
      <c r="D155" s="62">
        <v>153</v>
      </c>
      <c r="E155" s="63">
        <f t="shared" si="4"/>
        <v>263</v>
      </c>
      <c r="F155" s="62">
        <v>36</v>
      </c>
      <c r="G155" s="62">
        <v>64</v>
      </c>
      <c r="H155" s="63">
        <f t="shared" si="5"/>
        <v>100</v>
      </c>
      <c r="I155" s="14"/>
      <c r="J155" s="14"/>
    </row>
    <row r="156" spans="1:10" ht="27.75">
      <c r="A156" s="117"/>
      <c r="B156" s="64" t="s">
        <v>717</v>
      </c>
      <c r="C156" s="62">
        <v>144</v>
      </c>
      <c r="D156" s="62">
        <v>147</v>
      </c>
      <c r="E156" s="63">
        <f t="shared" si="4"/>
        <v>291</v>
      </c>
      <c r="F156" s="62">
        <v>43</v>
      </c>
      <c r="G156" s="62">
        <v>27</v>
      </c>
      <c r="H156" s="63">
        <f t="shared" si="5"/>
        <v>70</v>
      </c>
      <c r="I156" s="14"/>
      <c r="J156" s="14"/>
    </row>
    <row r="157" spans="1:10" ht="27.75">
      <c r="A157" s="117"/>
      <c r="B157" s="64" t="s">
        <v>718</v>
      </c>
      <c r="C157" s="62">
        <v>113</v>
      </c>
      <c r="D157" s="62">
        <v>73</v>
      </c>
      <c r="E157" s="63">
        <f t="shared" si="4"/>
        <v>186</v>
      </c>
      <c r="F157" s="62">
        <v>73</v>
      </c>
      <c r="G157" s="62">
        <v>46</v>
      </c>
      <c r="H157" s="63">
        <f t="shared" si="5"/>
        <v>119</v>
      </c>
      <c r="I157" s="14"/>
      <c r="J157" s="14"/>
    </row>
    <row r="158" spans="1:10" ht="27.75">
      <c r="A158" s="117"/>
      <c r="B158" s="64" t="s">
        <v>719</v>
      </c>
      <c r="C158" s="62">
        <v>209</v>
      </c>
      <c r="D158" s="62">
        <v>34</v>
      </c>
      <c r="E158" s="63">
        <f t="shared" si="4"/>
        <v>243</v>
      </c>
      <c r="F158" s="62">
        <v>53</v>
      </c>
      <c r="G158" s="62">
        <v>12</v>
      </c>
      <c r="H158" s="63">
        <f t="shared" si="5"/>
        <v>65</v>
      </c>
      <c r="I158" s="14"/>
      <c r="J158" s="14"/>
    </row>
    <row r="159" spans="1:10" ht="27.75">
      <c r="A159" s="117"/>
      <c r="B159" s="64" t="s">
        <v>720</v>
      </c>
      <c r="C159" s="62">
        <v>601</v>
      </c>
      <c r="D159" s="62">
        <v>143</v>
      </c>
      <c r="E159" s="63">
        <f t="shared" si="4"/>
        <v>744</v>
      </c>
      <c r="F159" s="62">
        <v>283</v>
      </c>
      <c r="G159" s="62">
        <v>71</v>
      </c>
      <c r="H159" s="63">
        <f t="shared" si="5"/>
        <v>354</v>
      </c>
      <c r="I159" s="14"/>
      <c r="J159" s="14"/>
    </row>
    <row r="160" spans="1:10" ht="27.75">
      <c r="A160" s="117"/>
      <c r="B160" s="70" t="s">
        <v>721</v>
      </c>
      <c r="C160" s="67">
        <f>SUM(C151:C159)</f>
        <v>2008</v>
      </c>
      <c r="D160" s="67">
        <f t="shared" ref="D160:G160" si="8">SUM(D151:D159)</f>
        <v>1129</v>
      </c>
      <c r="E160" s="63">
        <f t="shared" si="4"/>
        <v>3137</v>
      </c>
      <c r="F160" s="67">
        <f t="shared" si="8"/>
        <v>790</v>
      </c>
      <c r="G160" s="67">
        <f t="shared" si="8"/>
        <v>498</v>
      </c>
      <c r="H160" s="63">
        <f t="shared" si="5"/>
        <v>1288</v>
      </c>
      <c r="I160" s="14"/>
      <c r="J160" s="14"/>
    </row>
    <row r="161" spans="1:10" ht="27.75">
      <c r="A161" s="117" t="s">
        <v>722</v>
      </c>
      <c r="B161" s="64" t="s">
        <v>723</v>
      </c>
      <c r="C161" s="62">
        <v>342</v>
      </c>
      <c r="D161" s="62">
        <v>357</v>
      </c>
      <c r="E161" s="63">
        <f t="shared" si="4"/>
        <v>699</v>
      </c>
      <c r="F161" s="62">
        <v>108</v>
      </c>
      <c r="G161" s="62">
        <v>180</v>
      </c>
      <c r="H161" s="63">
        <f t="shared" si="5"/>
        <v>288</v>
      </c>
      <c r="I161" s="14"/>
      <c r="J161" s="14"/>
    </row>
    <row r="162" spans="1:10" ht="27.75">
      <c r="A162" s="117"/>
      <c r="B162" s="64" t="s">
        <v>724</v>
      </c>
      <c r="C162" s="62">
        <v>215</v>
      </c>
      <c r="D162" s="62">
        <v>152</v>
      </c>
      <c r="E162" s="63">
        <f t="shared" si="4"/>
        <v>367</v>
      </c>
      <c r="F162" s="62">
        <v>119</v>
      </c>
      <c r="G162" s="62">
        <v>87</v>
      </c>
      <c r="H162" s="63">
        <f t="shared" si="5"/>
        <v>206</v>
      </c>
      <c r="I162" s="14"/>
      <c r="J162" s="14"/>
    </row>
    <row r="163" spans="1:10" ht="27.75">
      <c r="A163" s="117"/>
      <c r="B163" s="64" t="s">
        <v>725</v>
      </c>
      <c r="C163" s="62">
        <v>258</v>
      </c>
      <c r="D163" s="62">
        <v>142</v>
      </c>
      <c r="E163" s="63">
        <f t="shared" si="4"/>
        <v>400</v>
      </c>
      <c r="F163" s="62">
        <v>66</v>
      </c>
      <c r="G163" s="62">
        <v>45</v>
      </c>
      <c r="H163" s="63">
        <f t="shared" si="5"/>
        <v>111</v>
      </c>
      <c r="I163" s="14"/>
      <c r="J163" s="14"/>
    </row>
    <row r="164" spans="1:10" ht="27.75">
      <c r="A164" s="117"/>
      <c r="B164" s="64" t="s">
        <v>726</v>
      </c>
      <c r="C164" s="62">
        <v>148</v>
      </c>
      <c r="D164" s="62">
        <v>215</v>
      </c>
      <c r="E164" s="63">
        <f t="shared" si="4"/>
        <v>363</v>
      </c>
      <c r="F164" s="62">
        <v>70</v>
      </c>
      <c r="G164" s="62">
        <v>85</v>
      </c>
      <c r="H164" s="63">
        <f t="shared" si="5"/>
        <v>155</v>
      </c>
      <c r="I164" s="14"/>
      <c r="J164" s="14"/>
    </row>
    <row r="165" spans="1:10" ht="27.75">
      <c r="A165" s="117"/>
      <c r="B165" s="64" t="s">
        <v>727</v>
      </c>
      <c r="C165" s="62">
        <v>239</v>
      </c>
      <c r="D165" s="62">
        <v>238</v>
      </c>
      <c r="E165" s="63">
        <f t="shared" si="4"/>
        <v>477</v>
      </c>
      <c r="F165" s="62">
        <v>150</v>
      </c>
      <c r="G165" s="62">
        <v>136</v>
      </c>
      <c r="H165" s="63">
        <f t="shared" si="5"/>
        <v>286</v>
      </c>
      <c r="I165" s="14"/>
      <c r="J165" s="14"/>
    </row>
    <row r="166" spans="1:10" ht="27.75">
      <c r="A166" s="117"/>
      <c r="B166" s="64" t="s">
        <v>728</v>
      </c>
      <c r="C166" s="62">
        <v>138</v>
      </c>
      <c r="D166" s="62">
        <v>66</v>
      </c>
      <c r="E166" s="63">
        <f t="shared" si="4"/>
        <v>204</v>
      </c>
      <c r="F166" s="62">
        <v>39</v>
      </c>
      <c r="G166" s="62">
        <v>24</v>
      </c>
      <c r="H166" s="63">
        <f t="shared" si="5"/>
        <v>63</v>
      </c>
      <c r="I166" s="14"/>
      <c r="J166" s="14"/>
    </row>
    <row r="167" spans="1:10" ht="27.75">
      <c r="A167" s="117"/>
      <c r="B167" s="70" t="s">
        <v>729</v>
      </c>
      <c r="C167" s="67">
        <f>SUM(C161:C166)</f>
        <v>1340</v>
      </c>
      <c r="D167" s="67">
        <f t="shared" ref="D167:G167" si="9">SUM(D161:D166)</f>
        <v>1170</v>
      </c>
      <c r="E167" s="63">
        <f t="shared" si="4"/>
        <v>2510</v>
      </c>
      <c r="F167" s="67">
        <f t="shared" si="9"/>
        <v>552</v>
      </c>
      <c r="G167" s="67">
        <f t="shared" si="9"/>
        <v>557</v>
      </c>
      <c r="H167" s="63">
        <f t="shared" si="5"/>
        <v>1109</v>
      </c>
      <c r="I167" s="14"/>
      <c r="J167" s="14"/>
    </row>
    <row r="168" spans="1:10" ht="27.75">
      <c r="A168" s="117" t="s">
        <v>730</v>
      </c>
      <c r="B168" s="64" t="s">
        <v>731</v>
      </c>
      <c r="C168" s="62">
        <v>330</v>
      </c>
      <c r="D168" s="62">
        <v>195</v>
      </c>
      <c r="E168" s="63">
        <f t="shared" si="4"/>
        <v>525</v>
      </c>
      <c r="F168" s="62">
        <v>124</v>
      </c>
      <c r="G168" s="62">
        <v>104</v>
      </c>
      <c r="H168" s="63">
        <f t="shared" si="5"/>
        <v>228</v>
      </c>
      <c r="I168" s="14"/>
      <c r="J168" s="14"/>
    </row>
    <row r="169" spans="1:10" ht="27.75">
      <c r="A169" s="117"/>
      <c r="B169" s="64" t="s">
        <v>732</v>
      </c>
      <c r="C169" s="62">
        <v>188</v>
      </c>
      <c r="D169" s="62">
        <v>338</v>
      </c>
      <c r="E169" s="63">
        <f t="shared" si="4"/>
        <v>526</v>
      </c>
      <c r="F169" s="62">
        <v>57</v>
      </c>
      <c r="G169" s="62">
        <v>151</v>
      </c>
      <c r="H169" s="63">
        <f t="shared" si="5"/>
        <v>208</v>
      </c>
      <c r="I169" s="14"/>
      <c r="J169" s="14"/>
    </row>
    <row r="170" spans="1:10" ht="27.75">
      <c r="A170" s="117"/>
      <c r="B170" s="64" t="s">
        <v>733</v>
      </c>
      <c r="C170" s="62">
        <v>108</v>
      </c>
      <c r="D170" s="62">
        <v>137</v>
      </c>
      <c r="E170" s="63">
        <f t="shared" si="4"/>
        <v>245</v>
      </c>
      <c r="F170" s="62">
        <v>9</v>
      </c>
      <c r="G170" s="62">
        <v>32</v>
      </c>
      <c r="H170" s="63">
        <f t="shared" si="5"/>
        <v>41</v>
      </c>
      <c r="I170" s="14"/>
      <c r="J170" s="14"/>
    </row>
    <row r="171" spans="1:10" ht="27.75">
      <c r="A171" s="117"/>
      <c r="B171" s="64" t="s">
        <v>734</v>
      </c>
      <c r="C171" s="62">
        <v>152</v>
      </c>
      <c r="D171" s="62">
        <v>104</v>
      </c>
      <c r="E171" s="63">
        <f t="shared" si="4"/>
        <v>256</v>
      </c>
      <c r="F171" s="62">
        <v>18</v>
      </c>
      <c r="G171" s="62">
        <v>48</v>
      </c>
      <c r="H171" s="63">
        <f t="shared" si="5"/>
        <v>66</v>
      </c>
      <c r="I171" s="14"/>
      <c r="J171" s="14"/>
    </row>
    <row r="172" spans="1:10" ht="27.75">
      <c r="A172" s="117"/>
      <c r="B172" s="64" t="s">
        <v>735</v>
      </c>
      <c r="C172" s="62">
        <v>172</v>
      </c>
      <c r="D172" s="62">
        <v>121</v>
      </c>
      <c r="E172" s="63">
        <f t="shared" si="4"/>
        <v>293</v>
      </c>
      <c r="F172" s="62">
        <v>47</v>
      </c>
      <c r="G172" s="62">
        <v>45</v>
      </c>
      <c r="H172" s="63">
        <f t="shared" si="5"/>
        <v>92</v>
      </c>
      <c r="I172" s="14"/>
      <c r="J172" s="14"/>
    </row>
    <row r="173" spans="1:10" ht="27.75">
      <c r="A173" s="117"/>
      <c r="B173" s="64" t="s">
        <v>736</v>
      </c>
      <c r="C173" s="62">
        <v>161</v>
      </c>
      <c r="D173" s="62">
        <v>86</v>
      </c>
      <c r="E173" s="63">
        <f t="shared" si="4"/>
        <v>247</v>
      </c>
      <c r="F173" s="62">
        <v>30</v>
      </c>
      <c r="G173" s="62">
        <v>37</v>
      </c>
      <c r="H173" s="63">
        <f t="shared" si="5"/>
        <v>67</v>
      </c>
      <c r="I173" s="14"/>
      <c r="J173" s="14"/>
    </row>
    <row r="174" spans="1:10" ht="27.75">
      <c r="A174" s="117"/>
      <c r="B174" s="64" t="s">
        <v>737</v>
      </c>
      <c r="C174" s="62">
        <v>257</v>
      </c>
      <c r="D174" s="62">
        <v>91</v>
      </c>
      <c r="E174" s="63">
        <f t="shared" si="4"/>
        <v>348</v>
      </c>
      <c r="F174" s="62">
        <v>32</v>
      </c>
      <c r="G174" s="62">
        <v>34</v>
      </c>
      <c r="H174" s="63">
        <f t="shared" si="5"/>
        <v>66</v>
      </c>
      <c r="I174" s="14"/>
      <c r="J174" s="14"/>
    </row>
    <row r="175" spans="1:10" ht="27.75">
      <c r="A175" s="117"/>
      <c r="B175" s="64" t="s">
        <v>738</v>
      </c>
      <c r="C175" s="62">
        <v>208</v>
      </c>
      <c r="D175" s="62">
        <v>92</v>
      </c>
      <c r="E175" s="63">
        <f t="shared" si="4"/>
        <v>300</v>
      </c>
      <c r="F175" s="62">
        <v>65</v>
      </c>
      <c r="G175" s="62">
        <v>36</v>
      </c>
      <c r="H175" s="63">
        <f t="shared" si="5"/>
        <v>101</v>
      </c>
      <c r="I175" s="14"/>
      <c r="J175" s="14"/>
    </row>
    <row r="176" spans="1:10" ht="27.75">
      <c r="A176" s="117"/>
      <c r="B176" s="64" t="s">
        <v>739</v>
      </c>
      <c r="C176" s="62">
        <v>180</v>
      </c>
      <c r="D176" s="62">
        <v>36</v>
      </c>
      <c r="E176" s="63">
        <f t="shared" si="4"/>
        <v>216</v>
      </c>
      <c r="F176" s="62">
        <v>52</v>
      </c>
      <c r="G176" s="62">
        <v>15</v>
      </c>
      <c r="H176" s="63">
        <f t="shared" si="5"/>
        <v>67</v>
      </c>
      <c r="I176" s="14"/>
      <c r="J176" s="14"/>
    </row>
    <row r="177" spans="1:10" ht="27.75">
      <c r="A177" s="117"/>
      <c r="B177" s="64" t="s">
        <v>740</v>
      </c>
      <c r="C177" s="62">
        <v>250</v>
      </c>
      <c r="D177" s="62">
        <v>78</v>
      </c>
      <c r="E177" s="63">
        <f t="shared" si="4"/>
        <v>328</v>
      </c>
      <c r="F177" s="62">
        <v>43</v>
      </c>
      <c r="G177" s="62">
        <v>39</v>
      </c>
      <c r="H177" s="63">
        <f t="shared" si="5"/>
        <v>82</v>
      </c>
      <c r="I177" s="14"/>
      <c r="J177" s="14"/>
    </row>
    <row r="178" spans="1:10" ht="27.75">
      <c r="A178" s="117"/>
      <c r="B178" s="64" t="s">
        <v>741</v>
      </c>
      <c r="C178" s="62">
        <v>79</v>
      </c>
      <c r="D178" s="62">
        <v>196</v>
      </c>
      <c r="E178" s="63">
        <f t="shared" si="4"/>
        <v>275</v>
      </c>
      <c r="F178" s="62">
        <v>14</v>
      </c>
      <c r="G178" s="62">
        <v>81</v>
      </c>
      <c r="H178" s="63">
        <f t="shared" si="5"/>
        <v>95</v>
      </c>
      <c r="I178" s="14"/>
      <c r="J178" s="14"/>
    </row>
    <row r="179" spans="1:10" ht="27.75">
      <c r="A179" s="117"/>
      <c r="B179" s="64" t="s">
        <v>742</v>
      </c>
      <c r="C179" s="62">
        <v>246</v>
      </c>
      <c r="D179" s="62">
        <v>17</v>
      </c>
      <c r="E179" s="63">
        <f t="shared" si="4"/>
        <v>263</v>
      </c>
      <c r="F179" s="62">
        <v>69</v>
      </c>
      <c r="G179" s="62">
        <v>9</v>
      </c>
      <c r="H179" s="63">
        <f t="shared" si="5"/>
        <v>78</v>
      </c>
      <c r="I179" s="14"/>
      <c r="J179" s="14"/>
    </row>
    <row r="180" spans="1:10" ht="27.75">
      <c r="A180" s="117"/>
      <c r="B180" s="64" t="s">
        <v>743</v>
      </c>
      <c r="C180" s="62">
        <v>183</v>
      </c>
      <c r="D180" s="62">
        <v>241</v>
      </c>
      <c r="E180" s="63">
        <f t="shared" si="4"/>
        <v>424</v>
      </c>
      <c r="F180" s="62">
        <v>48</v>
      </c>
      <c r="G180" s="62">
        <v>117</v>
      </c>
      <c r="H180" s="63">
        <f t="shared" si="5"/>
        <v>165</v>
      </c>
      <c r="I180" s="14"/>
      <c r="J180" s="14"/>
    </row>
    <row r="181" spans="1:10" ht="27.75">
      <c r="A181" s="117"/>
      <c r="B181" s="64" t="s">
        <v>744</v>
      </c>
      <c r="C181" s="62">
        <v>100</v>
      </c>
      <c r="D181" s="62">
        <v>122</v>
      </c>
      <c r="E181" s="63">
        <f t="shared" si="4"/>
        <v>222</v>
      </c>
      <c r="F181" s="62">
        <v>32</v>
      </c>
      <c r="G181" s="62">
        <v>38</v>
      </c>
      <c r="H181" s="63">
        <f t="shared" si="5"/>
        <v>70</v>
      </c>
      <c r="I181" s="14"/>
      <c r="J181" s="14"/>
    </row>
    <row r="182" spans="1:10" ht="27.75">
      <c r="A182" s="117"/>
      <c r="B182" s="64" t="s">
        <v>745</v>
      </c>
      <c r="C182" s="62">
        <v>80</v>
      </c>
      <c r="D182" s="62">
        <v>37</v>
      </c>
      <c r="E182" s="63">
        <f t="shared" si="4"/>
        <v>117</v>
      </c>
      <c r="F182" s="62">
        <v>22</v>
      </c>
      <c r="G182" s="62">
        <v>15</v>
      </c>
      <c r="H182" s="63">
        <f t="shared" si="5"/>
        <v>37</v>
      </c>
      <c r="I182" s="14"/>
      <c r="J182" s="14"/>
    </row>
    <row r="183" spans="1:10" ht="27.75">
      <c r="A183" s="117"/>
      <c r="B183" s="64" t="s">
        <v>746</v>
      </c>
      <c r="C183" s="62">
        <v>83</v>
      </c>
      <c r="D183" s="62">
        <v>32</v>
      </c>
      <c r="E183" s="63">
        <f t="shared" si="4"/>
        <v>115</v>
      </c>
      <c r="F183" s="62">
        <v>25</v>
      </c>
      <c r="G183" s="62">
        <v>13</v>
      </c>
      <c r="H183" s="63">
        <f t="shared" si="5"/>
        <v>38</v>
      </c>
      <c r="I183" s="14"/>
      <c r="J183" s="14"/>
    </row>
    <row r="184" spans="1:10" ht="27.75">
      <c r="A184" s="117"/>
      <c r="B184" s="64" t="s">
        <v>747</v>
      </c>
      <c r="C184" s="62">
        <v>234</v>
      </c>
      <c r="D184" s="62">
        <v>41</v>
      </c>
      <c r="E184" s="63">
        <f t="shared" si="4"/>
        <v>275</v>
      </c>
      <c r="F184" s="62">
        <v>58</v>
      </c>
      <c r="G184" s="62">
        <v>29</v>
      </c>
      <c r="H184" s="63">
        <f t="shared" si="5"/>
        <v>87</v>
      </c>
      <c r="I184" s="14"/>
      <c r="J184" s="14"/>
    </row>
    <row r="185" spans="1:10" ht="27.75">
      <c r="A185" s="117"/>
      <c r="B185" s="64" t="s">
        <v>748</v>
      </c>
      <c r="C185" s="62">
        <v>160</v>
      </c>
      <c r="D185" s="62">
        <v>27</v>
      </c>
      <c r="E185" s="63">
        <f t="shared" si="4"/>
        <v>187</v>
      </c>
      <c r="F185" s="62">
        <v>20</v>
      </c>
      <c r="G185" s="62">
        <v>2</v>
      </c>
      <c r="H185" s="63">
        <f t="shared" si="5"/>
        <v>22</v>
      </c>
      <c r="I185" s="14"/>
      <c r="J185" s="14"/>
    </row>
    <row r="186" spans="1:10" ht="27.75">
      <c r="A186" s="117"/>
      <c r="B186" s="70" t="s">
        <v>749</v>
      </c>
      <c r="C186" s="67">
        <f>SUM(C168:C185)</f>
        <v>3171</v>
      </c>
      <c r="D186" s="67">
        <f t="shared" ref="D186:G186" si="10">SUM(D168:D185)</f>
        <v>1991</v>
      </c>
      <c r="E186" s="63">
        <f t="shared" si="4"/>
        <v>5162</v>
      </c>
      <c r="F186" s="67">
        <f t="shared" si="10"/>
        <v>765</v>
      </c>
      <c r="G186" s="67">
        <f t="shared" si="10"/>
        <v>845</v>
      </c>
      <c r="H186" s="63">
        <f t="shared" si="5"/>
        <v>1610</v>
      </c>
      <c r="I186" s="14"/>
      <c r="J186" s="14"/>
    </row>
    <row r="187" spans="1:10" ht="27.75">
      <c r="A187" s="117" t="s">
        <v>750</v>
      </c>
      <c r="B187" s="64" t="s">
        <v>751</v>
      </c>
      <c r="C187" s="62">
        <v>426</v>
      </c>
      <c r="D187" s="62">
        <v>0</v>
      </c>
      <c r="E187" s="63">
        <f t="shared" si="4"/>
        <v>426</v>
      </c>
      <c r="F187" s="62">
        <v>147</v>
      </c>
      <c r="G187" s="62">
        <v>0</v>
      </c>
      <c r="H187" s="63">
        <f t="shared" si="5"/>
        <v>147</v>
      </c>
      <c r="I187" s="14"/>
      <c r="J187" s="14"/>
    </row>
    <row r="188" spans="1:10" ht="27.75">
      <c r="A188" s="117"/>
      <c r="B188" s="64" t="s">
        <v>752</v>
      </c>
      <c r="C188" s="62">
        <v>177</v>
      </c>
      <c r="D188" s="62">
        <v>0</v>
      </c>
      <c r="E188" s="63">
        <f t="shared" si="4"/>
        <v>177</v>
      </c>
      <c r="F188" s="62">
        <v>86</v>
      </c>
      <c r="G188" s="62">
        <v>0</v>
      </c>
      <c r="H188" s="63">
        <f t="shared" si="5"/>
        <v>86</v>
      </c>
      <c r="I188" s="14"/>
      <c r="J188" s="14"/>
    </row>
    <row r="189" spans="1:10" ht="27.75">
      <c r="A189" s="117"/>
      <c r="B189" s="70" t="s">
        <v>753</v>
      </c>
      <c r="C189" s="67">
        <f>SUM(C187:C188)</f>
        <v>603</v>
      </c>
      <c r="D189" s="67">
        <f t="shared" ref="D189:G189" si="11">SUM(D187:D188)</f>
        <v>0</v>
      </c>
      <c r="E189" s="63">
        <f t="shared" si="4"/>
        <v>603</v>
      </c>
      <c r="F189" s="67">
        <f t="shared" si="11"/>
        <v>233</v>
      </c>
      <c r="G189" s="67">
        <f t="shared" si="11"/>
        <v>0</v>
      </c>
      <c r="H189" s="63">
        <f t="shared" si="5"/>
        <v>233</v>
      </c>
      <c r="I189" s="14"/>
      <c r="J189" s="14"/>
    </row>
    <row r="190" spans="1:10" ht="27.75">
      <c r="A190" s="117" t="s">
        <v>754</v>
      </c>
      <c r="B190" s="64" t="s">
        <v>755</v>
      </c>
      <c r="C190" s="62">
        <v>191</v>
      </c>
      <c r="D190" s="62">
        <v>18</v>
      </c>
      <c r="E190" s="63">
        <f t="shared" si="4"/>
        <v>209</v>
      </c>
      <c r="F190" s="62">
        <v>46</v>
      </c>
      <c r="G190" s="62">
        <v>0</v>
      </c>
      <c r="H190" s="63">
        <f t="shared" si="5"/>
        <v>46</v>
      </c>
      <c r="I190" s="14"/>
      <c r="J190" s="14"/>
    </row>
    <row r="191" spans="1:10" ht="27.75">
      <c r="A191" s="117"/>
      <c r="B191" s="64" t="s">
        <v>756</v>
      </c>
      <c r="C191" s="62">
        <v>238</v>
      </c>
      <c r="D191" s="62">
        <v>46</v>
      </c>
      <c r="E191" s="63">
        <f t="shared" si="4"/>
        <v>284</v>
      </c>
      <c r="F191" s="62">
        <v>39</v>
      </c>
      <c r="G191" s="62">
        <v>10</v>
      </c>
      <c r="H191" s="63">
        <f t="shared" si="5"/>
        <v>49</v>
      </c>
      <c r="I191" s="14"/>
      <c r="J191" s="14"/>
    </row>
    <row r="192" spans="1:10" ht="27.75">
      <c r="A192" s="117"/>
      <c r="B192" s="64" t="s">
        <v>757</v>
      </c>
      <c r="C192" s="62">
        <v>250</v>
      </c>
      <c r="D192" s="62">
        <v>47</v>
      </c>
      <c r="E192" s="63">
        <f t="shared" si="4"/>
        <v>297</v>
      </c>
      <c r="F192" s="62">
        <v>51</v>
      </c>
      <c r="G192" s="62">
        <v>20</v>
      </c>
      <c r="H192" s="63">
        <f t="shared" si="5"/>
        <v>71</v>
      </c>
      <c r="I192" s="14"/>
      <c r="J192" s="14"/>
    </row>
    <row r="193" spans="1:10" ht="27.75">
      <c r="A193" s="117"/>
      <c r="B193" s="70" t="s">
        <v>758</v>
      </c>
      <c r="C193" s="67">
        <f>SUM(C190:C192)</f>
        <v>679</v>
      </c>
      <c r="D193" s="67">
        <f t="shared" ref="D193:G193" si="12">SUM(D190:D192)</f>
        <v>111</v>
      </c>
      <c r="E193" s="63">
        <f t="shared" si="4"/>
        <v>790</v>
      </c>
      <c r="F193" s="67">
        <f t="shared" si="12"/>
        <v>136</v>
      </c>
      <c r="G193" s="67">
        <f t="shared" si="12"/>
        <v>30</v>
      </c>
      <c r="H193" s="63">
        <f t="shared" si="5"/>
        <v>166</v>
      </c>
      <c r="I193" s="14"/>
      <c r="J193" s="14"/>
    </row>
    <row r="194" spans="1:10" ht="27.75">
      <c r="A194" s="117" t="s">
        <v>759</v>
      </c>
      <c r="B194" s="64" t="s">
        <v>760</v>
      </c>
      <c r="C194" s="62">
        <v>378</v>
      </c>
      <c r="D194" s="62">
        <v>0</v>
      </c>
      <c r="E194" s="63">
        <f t="shared" si="4"/>
        <v>378</v>
      </c>
      <c r="F194" s="62">
        <v>142</v>
      </c>
      <c r="G194" s="62">
        <v>0</v>
      </c>
      <c r="H194" s="63">
        <f t="shared" si="5"/>
        <v>142</v>
      </c>
      <c r="I194" s="14"/>
      <c r="J194" s="14"/>
    </row>
    <row r="195" spans="1:10" ht="27.75">
      <c r="A195" s="117"/>
      <c r="B195" s="64" t="s">
        <v>761</v>
      </c>
      <c r="C195" s="62">
        <v>81</v>
      </c>
      <c r="D195" s="62">
        <v>16</v>
      </c>
      <c r="E195" s="63">
        <f t="shared" si="4"/>
        <v>97</v>
      </c>
      <c r="F195" s="62">
        <v>22</v>
      </c>
      <c r="G195" s="62">
        <v>3</v>
      </c>
      <c r="H195" s="63">
        <f t="shared" si="5"/>
        <v>25</v>
      </c>
      <c r="I195" s="14"/>
      <c r="J195" s="14"/>
    </row>
    <row r="196" spans="1:10" ht="27.75">
      <c r="A196" s="117"/>
      <c r="B196" s="70" t="s">
        <v>762</v>
      </c>
      <c r="C196" s="67">
        <f>SUM(C194:C195)</f>
        <v>459</v>
      </c>
      <c r="D196" s="67">
        <f t="shared" ref="D196:G196" si="13">SUM(D194:D195)</f>
        <v>16</v>
      </c>
      <c r="E196" s="63">
        <f t="shared" si="4"/>
        <v>475</v>
      </c>
      <c r="F196" s="67">
        <f t="shared" si="13"/>
        <v>164</v>
      </c>
      <c r="G196" s="67">
        <f t="shared" si="13"/>
        <v>3</v>
      </c>
      <c r="H196" s="63">
        <f t="shared" si="5"/>
        <v>167</v>
      </c>
      <c r="I196" s="14"/>
      <c r="J196" s="14"/>
    </row>
    <row r="197" spans="1:10" ht="27.75">
      <c r="A197" s="117" t="s">
        <v>763</v>
      </c>
      <c r="B197" s="64" t="s">
        <v>764</v>
      </c>
      <c r="C197" s="62">
        <v>79</v>
      </c>
      <c r="D197" s="62">
        <v>79</v>
      </c>
      <c r="E197" s="63">
        <f t="shared" ref="E197:E216" si="14">C197+D197</f>
        <v>158</v>
      </c>
      <c r="F197" s="62">
        <v>38</v>
      </c>
      <c r="G197" s="62">
        <v>35</v>
      </c>
      <c r="H197" s="63">
        <f t="shared" ref="H197:H216" si="15">F197+G197</f>
        <v>73</v>
      </c>
      <c r="I197" s="14"/>
      <c r="J197" s="14"/>
    </row>
    <row r="198" spans="1:10" ht="27.75">
      <c r="A198" s="117"/>
      <c r="B198" s="64" t="s">
        <v>765</v>
      </c>
      <c r="C198" s="62">
        <v>113</v>
      </c>
      <c r="D198" s="62">
        <v>22</v>
      </c>
      <c r="E198" s="63">
        <f t="shared" si="14"/>
        <v>135</v>
      </c>
      <c r="F198" s="62">
        <v>43</v>
      </c>
      <c r="G198" s="62">
        <v>13</v>
      </c>
      <c r="H198" s="63">
        <f t="shared" si="15"/>
        <v>56</v>
      </c>
      <c r="I198" s="14"/>
      <c r="J198" s="14"/>
    </row>
    <row r="199" spans="1:10" ht="27.75">
      <c r="A199" s="117"/>
      <c r="B199" s="70" t="s">
        <v>766</v>
      </c>
      <c r="C199" s="67">
        <f>SUM(C197:C198)</f>
        <v>192</v>
      </c>
      <c r="D199" s="67">
        <f t="shared" ref="D199:G199" si="16">SUM(D197:D198)</f>
        <v>101</v>
      </c>
      <c r="E199" s="63">
        <f t="shared" si="14"/>
        <v>293</v>
      </c>
      <c r="F199" s="67">
        <f t="shared" si="16"/>
        <v>81</v>
      </c>
      <c r="G199" s="67">
        <f t="shared" si="16"/>
        <v>48</v>
      </c>
      <c r="H199" s="63">
        <f t="shared" si="15"/>
        <v>129</v>
      </c>
      <c r="I199" s="14"/>
      <c r="J199" s="14"/>
    </row>
    <row r="200" spans="1:10" ht="27.75">
      <c r="A200" s="144" t="s">
        <v>767</v>
      </c>
      <c r="B200" s="64" t="s">
        <v>768</v>
      </c>
      <c r="C200" s="62">
        <v>35</v>
      </c>
      <c r="D200" s="62">
        <v>162</v>
      </c>
      <c r="E200" s="63">
        <f t="shared" si="14"/>
        <v>197</v>
      </c>
      <c r="F200" s="62">
        <v>4</v>
      </c>
      <c r="G200" s="62">
        <v>54</v>
      </c>
      <c r="H200" s="63">
        <f t="shared" si="15"/>
        <v>58</v>
      </c>
      <c r="I200" s="14"/>
      <c r="J200" s="14"/>
    </row>
    <row r="201" spans="1:10" ht="27.75">
      <c r="A201" s="144"/>
      <c r="B201" s="64" t="s">
        <v>769</v>
      </c>
      <c r="C201" s="62">
        <v>54</v>
      </c>
      <c r="D201" s="62">
        <v>139</v>
      </c>
      <c r="E201" s="63">
        <f t="shared" si="14"/>
        <v>193</v>
      </c>
      <c r="F201" s="62">
        <v>43</v>
      </c>
      <c r="G201" s="62">
        <v>13</v>
      </c>
      <c r="H201" s="63">
        <f t="shared" si="15"/>
        <v>56</v>
      </c>
      <c r="I201" s="14"/>
      <c r="J201" s="14"/>
    </row>
    <row r="202" spans="1:10" ht="27.75">
      <c r="A202" s="144"/>
      <c r="B202" s="70" t="s">
        <v>770</v>
      </c>
      <c r="C202" s="67">
        <f>SUM(C200:C201)</f>
        <v>89</v>
      </c>
      <c r="D202" s="67">
        <f t="shared" ref="D202:G202" si="17">SUM(D200:D201)</f>
        <v>301</v>
      </c>
      <c r="E202" s="63">
        <f t="shared" si="14"/>
        <v>390</v>
      </c>
      <c r="F202" s="67">
        <f t="shared" si="17"/>
        <v>47</v>
      </c>
      <c r="G202" s="67">
        <f t="shared" si="17"/>
        <v>67</v>
      </c>
      <c r="H202" s="63">
        <f t="shared" si="15"/>
        <v>114</v>
      </c>
      <c r="I202" s="14"/>
      <c r="J202" s="14"/>
    </row>
    <row r="203" spans="1:10" ht="27.75">
      <c r="A203" s="117" t="s">
        <v>41</v>
      </c>
      <c r="B203" s="64" t="s">
        <v>771</v>
      </c>
      <c r="C203" s="62">
        <v>43</v>
      </c>
      <c r="D203" s="62">
        <v>78</v>
      </c>
      <c r="E203" s="63">
        <f t="shared" si="14"/>
        <v>121</v>
      </c>
      <c r="F203" s="62">
        <v>6</v>
      </c>
      <c r="G203" s="62">
        <v>19</v>
      </c>
      <c r="H203" s="63">
        <f t="shared" si="15"/>
        <v>25</v>
      </c>
      <c r="I203" s="14"/>
      <c r="J203" s="14"/>
    </row>
    <row r="204" spans="1:10" ht="27.75">
      <c r="A204" s="117"/>
      <c r="B204" s="64" t="s">
        <v>772</v>
      </c>
      <c r="C204" s="62">
        <v>56</v>
      </c>
      <c r="D204" s="62">
        <v>63</v>
      </c>
      <c r="E204" s="63">
        <f t="shared" si="14"/>
        <v>119</v>
      </c>
      <c r="F204" s="62">
        <v>24</v>
      </c>
      <c r="G204" s="62">
        <v>29</v>
      </c>
      <c r="H204" s="63">
        <f t="shared" si="15"/>
        <v>53</v>
      </c>
      <c r="I204" s="14"/>
      <c r="J204" s="14"/>
    </row>
    <row r="205" spans="1:10" ht="27.75">
      <c r="A205" s="117"/>
      <c r="B205" s="64" t="s">
        <v>773</v>
      </c>
      <c r="C205" s="62">
        <v>61</v>
      </c>
      <c r="D205" s="62">
        <v>50</v>
      </c>
      <c r="E205" s="63">
        <f t="shared" si="14"/>
        <v>111</v>
      </c>
      <c r="F205" s="62">
        <v>43</v>
      </c>
      <c r="G205" s="62">
        <v>6</v>
      </c>
      <c r="H205" s="63">
        <f t="shared" si="15"/>
        <v>49</v>
      </c>
      <c r="I205" s="14"/>
      <c r="J205" s="14"/>
    </row>
    <row r="206" spans="1:10" ht="27.75">
      <c r="A206" s="117"/>
      <c r="B206" s="64" t="s">
        <v>774</v>
      </c>
      <c r="C206" s="62">
        <v>126</v>
      </c>
      <c r="D206" s="62">
        <v>67</v>
      </c>
      <c r="E206" s="63">
        <f t="shared" si="14"/>
        <v>193</v>
      </c>
      <c r="F206" s="62">
        <v>48</v>
      </c>
      <c r="G206" s="62">
        <v>26</v>
      </c>
      <c r="H206" s="63">
        <f t="shared" si="15"/>
        <v>74</v>
      </c>
      <c r="I206" s="14"/>
      <c r="J206" s="14"/>
    </row>
    <row r="207" spans="1:10" ht="27.75">
      <c r="A207" s="117"/>
      <c r="B207" s="64" t="s">
        <v>775</v>
      </c>
      <c r="C207" s="62">
        <v>301</v>
      </c>
      <c r="D207" s="62">
        <v>80</v>
      </c>
      <c r="E207" s="63">
        <f t="shared" si="14"/>
        <v>381</v>
      </c>
      <c r="F207" s="62">
        <v>48</v>
      </c>
      <c r="G207" s="62">
        <v>36</v>
      </c>
      <c r="H207" s="63">
        <f t="shared" si="15"/>
        <v>84</v>
      </c>
      <c r="I207" s="14"/>
      <c r="J207" s="14"/>
    </row>
    <row r="208" spans="1:10" ht="27.75">
      <c r="A208" s="117"/>
      <c r="B208" s="64" t="s">
        <v>776</v>
      </c>
      <c r="C208" s="62">
        <v>154</v>
      </c>
      <c r="D208" s="62">
        <v>103</v>
      </c>
      <c r="E208" s="63">
        <f t="shared" si="14"/>
        <v>257</v>
      </c>
      <c r="F208" s="62">
        <v>39</v>
      </c>
      <c r="G208" s="62">
        <v>27</v>
      </c>
      <c r="H208" s="63">
        <f t="shared" si="15"/>
        <v>66</v>
      </c>
      <c r="I208" s="14"/>
      <c r="J208" s="14"/>
    </row>
    <row r="209" spans="1:10" ht="27.75">
      <c r="A209" s="117"/>
      <c r="B209" s="64" t="s">
        <v>777</v>
      </c>
      <c r="C209" s="62">
        <v>48</v>
      </c>
      <c r="D209" s="62">
        <v>9</v>
      </c>
      <c r="E209" s="63">
        <f t="shared" si="14"/>
        <v>57</v>
      </c>
      <c r="F209" s="62">
        <v>28</v>
      </c>
      <c r="G209" s="62">
        <v>10</v>
      </c>
      <c r="H209" s="63">
        <f t="shared" si="15"/>
        <v>38</v>
      </c>
      <c r="I209" s="14"/>
      <c r="J209" s="14"/>
    </row>
    <row r="210" spans="1:10" ht="27.75">
      <c r="A210" s="117"/>
      <c r="B210" s="64" t="s">
        <v>778</v>
      </c>
      <c r="C210" s="62">
        <v>258</v>
      </c>
      <c r="D210" s="62">
        <v>149</v>
      </c>
      <c r="E210" s="63">
        <f t="shared" si="14"/>
        <v>407</v>
      </c>
      <c r="F210" s="62">
        <v>99</v>
      </c>
      <c r="G210" s="62">
        <v>27</v>
      </c>
      <c r="H210" s="63">
        <f t="shared" si="15"/>
        <v>126</v>
      </c>
      <c r="I210" s="14"/>
      <c r="J210" s="14"/>
    </row>
    <row r="211" spans="1:10" ht="27.75">
      <c r="A211" s="117"/>
      <c r="B211" s="70" t="s">
        <v>779</v>
      </c>
      <c r="C211" s="67">
        <f>SUM(C203:C210)</f>
        <v>1047</v>
      </c>
      <c r="D211" s="67">
        <f t="shared" ref="D211:G211" si="18">SUM(D203:D210)</f>
        <v>599</v>
      </c>
      <c r="E211" s="63">
        <f t="shared" si="14"/>
        <v>1646</v>
      </c>
      <c r="F211" s="67">
        <f t="shared" si="18"/>
        <v>335</v>
      </c>
      <c r="G211" s="67">
        <f t="shared" si="18"/>
        <v>180</v>
      </c>
      <c r="H211" s="63">
        <f t="shared" si="15"/>
        <v>515</v>
      </c>
      <c r="I211" s="14"/>
      <c r="J211" s="14"/>
    </row>
    <row r="212" spans="1:10" ht="37.5">
      <c r="A212" s="68" t="s">
        <v>250</v>
      </c>
      <c r="B212" s="64" t="s">
        <v>780</v>
      </c>
      <c r="C212" s="62">
        <v>101</v>
      </c>
      <c r="D212" s="62">
        <v>105</v>
      </c>
      <c r="E212" s="63">
        <f t="shared" si="14"/>
        <v>206</v>
      </c>
      <c r="F212" s="62">
        <v>27</v>
      </c>
      <c r="G212" s="62">
        <v>30</v>
      </c>
      <c r="H212" s="63">
        <f t="shared" si="15"/>
        <v>57</v>
      </c>
      <c r="I212" s="14"/>
      <c r="J212" s="14"/>
    </row>
    <row r="213" spans="1:10" ht="89.25">
      <c r="A213" s="68" t="s">
        <v>781</v>
      </c>
      <c r="B213" s="64" t="s">
        <v>782</v>
      </c>
      <c r="C213" s="62">
        <v>63</v>
      </c>
      <c r="D213" s="62">
        <v>105</v>
      </c>
      <c r="E213" s="63">
        <f t="shared" si="14"/>
        <v>168</v>
      </c>
      <c r="F213" s="62">
        <v>21</v>
      </c>
      <c r="G213" s="62">
        <v>43</v>
      </c>
      <c r="H213" s="63">
        <f t="shared" si="15"/>
        <v>64</v>
      </c>
      <c r="I213" s="14"/>
      <c r="J213" s="14"/>
    </row>
    <row r="214" spans="1:10" ht="33">
      <c r="A214" s="68" t="s">
        <v>783</v>
      </c>
      <c r="B214" s="64" t="s">
        <v>784</v>
      </c>
      <c r="C214" s="62">
        <v>66</v>
      </c>
      <c r="D214" s="62">
        <v>67</v>
      </c>
      <c r="E214" s="63">
        <f t="shared" si="14"/>
        <v>133</v>
      </c>
      <c r="F214" s="62">
        <v>25</v>
      </c>
      <c r="G214" s="62">
        <v>13</v>
      </c>
      <c r="H214" s="63">
        <f t="shared" si="15"/>
        <v>38</v>
      </c>
      <c r="I214" s="14"/>
      <c r="J214" s="14"/>
    </row>
    <row r="215" spans="1:10" ht="27.75">
      <c r="A215" s="68" t="s">
        <v>785</v>
      </c>
      <c r="B215" s="64" t="s">
        <v>786</v>
      </c>
      <c r="C215" s="62">
        <v>85</v>
      </c>
      <c r="D215" s="62">
        <v>26</v>
      </c>
      <c r="E215" s="63">
        <f t="shared" si="14"/>
        <v>111</v>
      </c>
      <c r="F215" s="62">
        <v>30</v>
      </c>
      <c r="G215" s="62">
        <v>7</v>
      </c>
      <c r="H215" s="63">
        <f t="shared" si="15"/>
        <v>37</v>
      </c>
      <c r="I215" s="14"/>
      <c r="J215" s="14"/>
    </row>
    <row r="216" spans="1:10" ht="27.75">
      <c r="A216" s="63"/>
      <c r="B216" s="65" t="s">
        <v>45</v>
      </c>
      <c r="C216" s="63">
        <f>C140+C150+C160+C167+C186+C189+C193+C196+C199+C202+C211+C212+C213+C214+C215</f>
        <v>26927</v>
      </c>
      <c r="D216" s="63">
        <f t="shared" ref="D216:G216" si="19">D140+D150+D160+D167+D186+D189+D193+D196+D199+D202+D211+D212+D213+D214+D215</f>
        <v>22433</v>
      </c>
      <c r="E216" s="63">
        <f t="shared" si="14"/>
        <v>49360</v>
      </c>
      <c r="F216" s="63">
        <f t="shared" si="19"/>
        <v>8842</v>
      </c>
      <c r="G216" s="63">
        <f t="shared" si="19"/>
        <v>9559</v>
      </c>
      <c r="H216" s="63">
        <f t="shared" si="15"/>
        <v>18401</v>
      </c>
      <c r="I216" s="14"/>
      <c r="J216" s="14"/>
    </row>
    <row r="217" spans="1:10" ht="27.75">
      <c r="A217" s="15"/>
      <c r="B217" s="15"/>
      <c r="C217" s="15"/>
      <c r="D217" s="15"/>
      <c r="E217" s="15"/>
      <c r="F217" s="15"/>
      <c r="G217" s="15"/>
      <c r="H217" s="15"/>
      <c r="I217" s="14"/>
      <c r="J217" s="14"/>
    </row>
  </sheetData>
  <mergeCells count="16">
    <mergeCell ref="I57:J62"/>
    <mergeCell ref="A1:H1"/>
    <mergeCell ref="A2:B3"/>
    <mergeCell ref="C2:E2"/>
    <mergeCell ref="F2:H2"/>
    <mergeCell ref="A4:A140"/>
    <mergeCell ref="A194:A196"/>
    <mergeCell ref="A197:A199"/>
    <mergeCell ref="A200:A202"/>
    <mergeCell ref="A203:A211"/>
    <mergeCell ref="A141:A150"/>
    <mergeCell ref="A151:A160"/>
    <mergeCell ref="A161:A167"/>
    <mergeCell ref="A168:A186"/>
    <mergeCell ref="A187:A189"/>
    <mergeCell ref="A190:A19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Y19" sqref="Y19"/>
    </sheetView>
  </sheetViews>
  <sheetFormatPr defaultRowHeight="15"/>
  <sheetData>
    <row r="1" spans="1:8" ht="27.75">
      <c r="A1" s="146" t="s">
        <v>94</v>
      </c>
      <c r="B1" s="147" t="s">
        <v>787</v>
      </c>
      <c r="C1" s="148"/>
      <c r="D1" s="149"/>
      <c r="E1" s="147" t="s">
        <v>788</v>
      </c>
      <c r="F1" s="148"/>
      <c r="G1" s="149"/>
      <c r="H1" s="150"/>
    </row>
    <row r="2" spans="1:8" ht="28.5" thickBot="1">
      <c r="A2" s="151"/>
      <c r="B2" s="152" t="s">
        <v>789</v>
      </c>
      <c r="C2" s="153" t="s">
        <v>790</v>
      </c>
      <c r="D2" s="154" t="s">
        <v>791</v>
      </c>
      <c r="E2" s="152" t="s">
        <v>789</v>
      </c>
      <c r="F2" s="153" t="s">
        <v>790</v>
      </c>
      <c r="G2" s="154" t="s">
        <v>791</v>
      </c>
      <c r="H2" s="150"/>
    </row>
    <row r="3" spans="1:8" ht="111">
      <c r="A3" s="155" t="s">
        <v>792</v>
      </c>
      <c r="B3" s="156">
        <v>346</v>
      </c>
      <c r="C3" s="157">
        <v>132</v>
      </c>
      <c r="D3" s="158">
        <f t="shared" ref="D3:D4" si="0">SUM(B3:C3)</f>
        <v>478</v>
      </c>
      <c r="E3" s="156">
        <v>19</v>
      </c>
      <c r="F3" s="157">
        <v>10</v>
      </c>
      <c r="G3" s="158">
        <f t="shared" ref="G3:G4" si="1">SUM(E3:F3)</f>
        <v>29</v>
      </c>
      <c r="H3" s="150"/>
    </row>
    <row r="4" spans="1:8" ht="111.75" thickBot="1">
      <c r="A4" s="159" t="s">
        <v>793</v>
      </c>
      <c r="B4" s="160">
        <v>64</v>
      </c>
      <c r="C4" s="161">
        <v>36</v>
      </c>
      <c r="D4" s="154">
        <f t="shared" si="0"/>
        <v>100</v>
      </c>
      <c r="E4" s="160">
        <v>43</v>
      </c>
      <c r="F4" s="161">
        <v>7</v>
      </c>
      <c r="G4" s="154">
        <f t="shared" si="1"/>
        <v>50</v>
      </c>
      <c r="H4" s="150"/>
    </row>
    <row r="5" spans="1:8" ht="28.5" thickBot="1">
      <c r="A5" s="162" t="s">
        <v>67</v>
      </c>
      <c r="B5" s="163">
        <f t="shared" ref="B5:G5" si="2">SUM(B3:B4)</f>
        <v>410</v>
      </c>
      <c r="C5" s="164">
        <f t="shared" si="2"/>
        <v>168</v>
      </c>
      <c r="D5" s="165">
        <f t="shared" si="2"/>
        <v>578</v>
      </c>
      <c r="E5" s="163">
        <f t="shared" si="2"/>
        <v>62</v>
      </c>
      <c r="F5" s="164">
        <f t="shared" si="2"/>
        <v>17</v>
      </c>
      <c r="G5" s="165">
        <f t="shared" si="2"/>
        <v>79</v>
      </c>
      <c r="H5" s="150"/>
    </row>
    <row r="6" spans="1:8" ht="27.75">
      <c r="A6" s="150"/>
      <c r="B6" s="150"/>
      <c r="C6" s="150"/>
      <c r="D6" s="150"/>
      <c r="E6" s="150"/>
      <c r="F6" s="150"/>
      <c r="G6" s="150"/>
      <c r="H6" s="150"/>
    </row>
    <row r="7" spans="1:8" ht="27.75">
      <c r="A7" s="150"/>
      <c r="B7" s="150"/>
      <c r="C7" s="150"/>
      <c r="D7" s="150"/>
      <c r="E7" s="150"/>
      <c r="F7" s="150"/>
      <c r="G7" s="150"/>
      <c r="H7" s="150"/>
    </row>
    <row r="8" spans="1:8" ht="27.75">
      <c r="A8" s="150"/>
      <c r="B8" s="150"/>
      <c r="C8" s="150"/>
      <c r="D8" s="150"/>
      <c r="E8" s="150"/>
      <c r="F8" s="150"/>
      <c r="G8" s="150"/>
      <c r="H8" s="150"/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مرحلة 1</vt:lpstr>
      <vt:lpstr>دراسات</vt:lpstr>
      <vt:lpstr>السوريين</vt:lpstr>
      <vt:lpstr>حسب الجنسية</vt:lpstr>
      <vt:lpstr>سنوات قديمة</vt:lpstr>
      <vt:lpstr>موفدين</vt:lpstr>
      <vt:lpstr>هيئة تعليمية</vt:lpstr>
      <vt:lpstr>طالبات التمريض</vt:lpstr>
      <vt:lpstr>الوحدات السكنية</vt:lpstr>
      <vt:lpstr>موازي</vt:lpstr>
      <vt:lpstr>مفتوح</vt:lpstr>
      <vt:lpstr>الافتراضية</vt:lpstr>
      <vt:lpstr>جامعات خاصة </vt:lpstr>
      <vt:lpstr>طلاب معاهد وزارة التعليم</vt:lpstr>
      <vt:lpstr>معاهد متوسطة</vt:lpstr>
      <vt:lpstr>طلاب معاهد وزارات الدولة</vt:lpstr>
      <vt:lpstr>معاهد عليا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2015-03-15T10:57:37Z</dcterms:modified>
</cp:coreProperties>
</file>